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<sst xmlns="http://schemas.openxmlformats.org/spreadsheetml/2006/main" count="294" uniqueCount="129">
  <si>
    <t>Site No.</t>
  </si>
  <si>
    <t>Site Name</t>
  </si>
  <si>
    <t>Mounds</t>
  </si>
  <si>
    <t>Statues</t>
  </si>
  <si>
    <t>Sarcophagi</t>
  </si>
  <si>
    <t>Person-days (Total by site)</t>
  </si>
  <si>
    <t>Mound No.</t>
  </si>
  <si>
    <t>Loca-tion in Site</t>
  </si>
  <si>
    <t>E</t>
  </si>
  <si>
    <t>N</t>
  </si>
  <si>
    <t>Height (m)</t>
  </si>
  <si>
    <t>Length (m)</t>
  </si>
  <si>
    <t>Width (m)</t>
  </si>
  <si>
    <r>
      <t>Volume (m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</si>
  <si>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Person-days (Mounds)</t>
  </si>
  <si>
    <t>Statues Assoc.</t>
  </si>
  <si>
    <t>Sarco-fagi Assoc.</t>
  </si>
  <si>
    <t>Statue No.</t>
  </si>
  <si>
    <t>Depth (m)</t>
  </si>
  <si>
    <r>
      <t>Carved Area (m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)</t>
    </r>
  </si>
  <si>
    <t>Person-days (Carving)</t>
  </si>
  <si>
    <t>Person-days (Moving)</t>
  </si>
  <si>
    <t>Person-days (Statue)</t>
  </si>
  <si>
    <t>Sarco-phagus
No.</t>
  </si>
  <si>
    <t>Dedpth (m)</t>
  </si>
  <si>
    <t>Person-days (Sarcoph.)</t>
  </si>
  <si>
    <t>No. de Sitio</t>
  </si>
  <si>
    <t>Nombre de Sitio</t>
  </si>
  <si>
    <t>Montículos</t>
  </si>
  <si>
    <t>Estatuas</t>
  </si>
  <si>
    <t>Sarcófagos</t>
  </si>
  <si>
    <t>Días-persona (Total por Sitio)</t>
  </si>
  <si>
    <t>Monti-culo
No.</t>
  </si>
  <si>
    <t>Ubica-ción en Sitio</t>
  </si>
  <si>
    <t>Alto (m)</t>
  </si>
  <si>
    <t>Largo (m)</t>
  </si>
  <si>
    <t>Ancho (m)</t>
  </si>
  <si>
    <r>
      <t>Volumen (m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</si>
  <si>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Días-persona (Montículos)</t>
  </si>
  <si>
    <t>Esta-tuas Asoc.</t>
  </si>
  <si>
    <t>Sarcó-fagos Asoc.</t>
  </si>
  <si>
    <t>Estatua No.</t>
  </si>
  <si>
    <t>Altura (m)</t>
  </si>
  <si>
    <t>Profun-didad (m)</t>
  </si>
  <si>
    <r>
      <t>Área de Talla (m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)</t>
    </r>
  </si>
  <si>
    <t>Días-persona (Talla)</t>
  </si>
  <si>
    <r>
      <t>Volúmen (m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</si>
  <si>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Días-persona (Traslado)</t>
  </si>
  <si>
    <t>Días-persona (Estatuas)</t>
  </si>
  <si>
    <t>Sarcóf-ago
No.</t>
  </si>
  <si>
    <t>Días-persona (Sarcóf.)</t>
  </si>
  <si>
    <t>Cascajal</t>
  </si>
  <si>
    <t xml:space="preserve">          Total</t>
  </si>
  <si>
    <t>Alto de Lavapatas</t>
  </si>
  <si>
    <t>Mesita A</t>
  </si>
  <si>
    <t>sin datos--promedio de todos sarcófagos</t>
  </si>
  <si>
    <t>W</t>
  </si>
  <si>
    <t>sin asociación con montículo</t>
  </si>
  <si>
    <t>sin datos--promedio de otras estatuas aquí</t>
  </si>
  <si>
    <t>Mesita B</t>
  </si>
  <si>
    <t>NW</t>
  </si>
  <si>
    <t>S</t>
  </si>
  <si>
    <t>SA0019</t>
  </si>
  <si>
    <t>sin datos--promedio de todas estatuas</t>
  </si>
  <si>
    <t>Mesita D</t>
  </si>
  <si>
    <t>El Cabuyal</t>
  </si>
  <si>
    <t>Alto de la China</t>
  </si>
  <si>
    <t>La Palma</t>
  </si>
  <si>
    <t>Mesita C</t>
  </si>
  <si>
    <t>La Floresta</t>
  </si>
  <si>
    <t>La Estrella</t>
  </si>
  <si>
    <t>Quebradillas A</t>
  </si>
  <si>
    <t>Quebradillas B</t>
  </si>
  <si>
    <t>El Agrado</t>
  </si>
  <si>
    <t>Las Moyas</t>
  </si>
  <si>
    <t>El Recreo</t>
  </si>
  <si>
    <t>El Porvenir</t>
  </si>
  <si>
    <t>Granada</t>
  </si>
  <si>
    <t>Alto de las Guacas</t>
  </si>
  <si>
    <t>Betania</t>
  </si>
  <si>
    <t>Canastos</t>
  </si>
  <si>
    <t>SW</t>
  </si>
  <si>
    <t>NE</t>
  </si>
  <si>
    <t>SA0533</t>
  </si>
  <si>
    <t>SA0577</t>
  </si>
  <si>
    <t>Bajo Mondeyal B</t>
  </si>
  <si>
    <t>SA0586</t>
  </si>
  <si>
    <t>La Marquesa A</t>
  </si>
  <si>
    <t>El Mortiño</t>
  </si>
  <si>
    <t>SA0877</t>
  </si>
  <si>
    <t>Bajo Junín</t>
  </si>
  <si>
    <t>Hornitos</t>
  </si>
  <si>
    <t>El Purutal</t>
  </si>
  <si>
    <t>La Pelota</t>
  </si>
  <si>
    <t>El Tablón</t>
  </si>
  <si>
    <t>Bajo Mondeyal A</t>
  </si>
  <si>
    <t>Alto Mondeyal</t>
  </si>
  <si>
    <t>SA1638</t>
  </si>
  <si>
    <r>
      <t xml:space="preserve">talla </t>
    </r>
    <r>
      <rPr>
        <i/>
        <sz val="10"/>
        <color indexed="11"/>
        <rFont val="Tahoma"/>
        <family val="2"/>
      </rPr>
      <t>in situ</t>
    </r>
    <r>
      <rPr>
        <sz val="10"/>
        <color indexed="11"/>
        <rFont val="Tahoma"/>
        <family val="2"/>
      </rPr>
      <t xml:space="preserve"> sin traslado</t>
    </r>
  </si>
  <si>
    <t>Ciénaga Grande</t>
  </si>
  <si>
    <t>SA1648</t>
  </si>
  <si>
    <t>Bajo Brisas</t>
  </si>
  <si>
    <t>Alto de las Piedras</t>
  </si>
  <si>
    <t>SE</t>
  </si>
  <si>
    <t>Las Delicias</t>
  </si>
  <si>
    <t>Lavaderos</t>
  </si>
  <si>
    <t>Uyumbe</t>
  </si>
  <si>
    <t>El Templete</t>
  </si>
  <si>
    <t>El Tabor</t>
  </si>
  <si>
    <t>Arauca</t>
  </si>
  <si>
    <t>Tapias</t>
  </si>
  <si>
    <t>La Parada</t>
  </si>
  <si>
    <t>Alto de los Ídolos</t>
  </si>
  <si>
    <t>La Vega</t>
  </si>
  <si>
    <t>Palo Mocho</t>
  </si>
  <si>
    <t>Sevilla</t>
  </si>
  <si>
    <t>La Muralla</t>
  </si>
  <si>
    <t>Obando</t>
  </si>
  <si>
    <t>El Jabón</t>
  </si>
  <si>
    <t>Matanzas</t>
  </si>
  <si>
    <t>Pradera</t>
  </si>
  <si>
    <t>El Rosario</t>
  </si>
  <si>
    <t>Guaduales</t>
  </si>
  <si>
    <t>San Lorenzo</t>
  </si>
  <si>
    <t>Fuente de Lavapatas</t>
  </si>
  <si>
    <t>La Chaquira</t>
  </si>
  <si>
    <t>Remolinos</t>
  </si>
  <si>
    <t>La Marquesa B</t>
  </si>
  <si>
    <t>Primavera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</si>
</sst>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"/>
    <numFmt numFmtId="167" formatCode="#,##0.00\ ;&quot; -&quot;#,##0.00\ ;&quot; -&quot;#\ ;@\ "/>
    <numFmt numFmtId="168" formatCode="#,##0"/>
    <numFmt numFmtId="169" formatCode="0.00"/>
    <numFmt numFmtId="170" formatCode="#,##0.0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1"/>
      <name val="Calibri"/>
      <family val="2"/>
    </font>
    <font>
      <i/>
      <sz val="10"/>
      <color indexed="11"/>
      <name val="Tahoma"/>
      <family val="2"/>
    </font>
    <font>
      <sz val="10"/>
      <color indexed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2" borderId="4" xfId="0" applyFont="1" applyFill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6" fontId="2" fillId="0" borderId="5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top" wrapText="1"/>
    </xf>
    <xf numFmtId="164" fontId="2" fillId="2" borderId="5" xfId="0" applyFont="1" applyFill="1" applyBorder="1" applyAlignment="1">
      <alignment horizontal="center" vertical="top" wrapText="1"/>
    </xf>
    <xf numFmtId="166" fontId="2" fillId="0" borderId="6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6" fontId="2" fillId="0" borderId="3" xfId="0" applyNumberFormat="1" applyFont="1" applyFill="1" applyBorder="1" applyAlignment="1">
      <alignment/>
    </xf>
    <xf numFmtId="165" fontId="2" fillId="0" borderId="3" xfId="15" applyNumberFormat="1" applyFont="1" applyFill="1" applyBorder="1" applyAlignment="1" applyProtection="1">
      <alignment/>
      <protection/>
    </xf>
    <xf numFmtId="166" fontId="2" fillId="0" borderId="3" xfId="15" applyNumberFormat="1" applyFont="1" applyFill="1" applyBorder="1" applyAlignment="1" applyProtection="1">
      <alignment/>
      <protection/>
    </xf>
    <xf numFmtId="168" fontId="2" fillId="2" borderId="3" xfId="0" applyNumberFormat="1" applyFont="1" applyFill="1" applyBorder="1" applyAlignment="1">
      <alignment/>
    </xf>
    <xf numFmtId="164" fontId="2" fillId="0" borderId="3" xfId="0" applyFont="1" applyBorder="1" applyAlignment="1">
      <alignment/>
    </xf>
    <xf numFmtId="169" fontId="2" fillId="0" borderId="3" xfId="0" applyNumberFormat="1" applyFont="1" applyBorder="1" applyAlignment="1">
      <alignment/>
    </xf>
    <xf numFmtId="169" fontId="2" fillId="0" borderId="3" xfId="20" applyNumberFormat="1" applyFont="1" applyFill="1" applyBorder="1">
      <alignment/>
      <protection/>
    </xf>
    <xf numFmtId="166" fontId="2" fillId="0" borderId="3" xfId="20" applyNumberFormat="1" applyFont="1" applyFill="1" applyBorder="1">
      <alignment/>
      <protection/>
    </xf>
    <xf numFmtId="165" fontId="2" fillId="0" borderId="3" xfId="20" applyNumberFormat="1" applyFont="1" applyFill="1" applyBorder="1">
      <alignment/>
      <protection/>
    </xf>
    <xf numFmtId="166" fontId="4" fillId="2" borderId="3" xfId="20" applyNumberFormat="1" applyFont="1" applyFill="1" applyBorder="1">
      <alignment/>
      <protection/>
    </xf>
    <xf numFmtId="166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6" fontId="2" fillId="2" borderId="3" xfId="0" applyNumberFormat="1" applyFont="1" applyFill="1" applyBorder="1" applyAlignment="1">
      <alignment/>
    </xf>
    <xf numFmtId="168" fontId="2" fillId="2" borderId="7" xfId="0" applyNumberFormat="1" applyFont="1" applyFill="1" applyBorder="1" applyAlignment="1">
      <alignment/>
    </xf>
    <xf numFmtId="166" fontId="2" fillId="0" borderId="8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6" fontId="2" fillId="0" borderId="9" xfId="0" applyNumberFormat="1" applyFont="1" applyFill="1" applyBorder="1" applyAlignment="1">
      <alignment/>
    </xf>
    <xf numFmtId="165" fontId="2" fillId="0" borderId="9" xfId="15" applyNumberFormat="1" applyFont="1" applyFill="1" applyBorder="1" applyAlignment="1" applyProtection="1">
      <alignment/>
      <protection/>
    </xf>
    <xf numFmtId="166" fontId="2" fillId="0" borderId="9" xfId="15" applyNumberFormat="1" applyFont="1" applyFill="1" applyBorder="1" applyAlignment="1" applyProtection="1">
      <alignment/>
      <protection/>
    </xf>
    <xf numFmtId="168" fontId="2" fillId="2" borderId="9" xfId="0" applyNumberFormat="1" applyFont="1" applyFill="1" applyBorder="1" applyAlignment="1">
      <alignment/>
    </xf>
    <xf numFmtId="164" fontId="2" fillId="0" borderId="9" xfId="0" applyFont="1" applyBorder="1" applyAlignment="1">
      <alignment/>
    </xf>
    <xf numFmtId="169" fontId="2" fillId="0" borderId="9" xfId="0" applyNumberFormat="1" applyFont="1" applyBorder="1" applyAlignment="1">
      <alignment/>
    </xf>
    <xf numFmtId="169" fontId="2" fillId="0" borderId="9" xfId="20" applyNumberFormat="1" applyFont="1" applyFill="1" applyBorder="1">
      <alignment/>
      <protection/>
    </xf>
    <xf numFmtId="166" fontId="2" fillId="0" borderId="9" xfId="20" applyNumberFormat="1" applyFont="1" applyFill="1" applyBorder="1">
      <alignment/>
      <protection/>
    </xf>
    <xf numFmtId="165" fontId="2" fillId="0" borderId="9" xfId="20" applyNumberFormat="1" applyFont="1" applyFill="1" applyBorder="1">
      <alignment/>
      <protection/>
    </xf>
    <xf numFmtId="166" fontId="4" fillId="2" borderId="9" xfId="20" applyNumberFormat="1" applyFont="1" applyFill="1" applyBorder="1">
      <alignment/>
      <protection/>
    </xf>
    <xf numFmtId="166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6" fontId="2" fillId="2" borderId="9" xfId="0" applyNumberFormat="1" applyFont="1" applyFill="1" applyBorder="1" applyAlignment="1">
      <alignment/>
    </xf>
    <xf numFmtId="168" fontId="2" fillId="2" borderId="10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5" fontId="2" fillId="0" borderId="5" xfId="15" applyNumberFormat="1" applyFont="1" applyFill="1" applyBorder="1" applyAlignment="1" applyProtection="1">
      <alignment/>
      <protection/>
    </xf>
    <xf numFmtId="166" fontId="2" fillId="0" borderId="5" xfId="15" applyNumberFormat="1" applyFont="1" applyFill="1" applyBorder="1" applyAlignment="1" applyProtection="1">
      <alignment/>
      <protection/>
    </xf>
    <xf numFmtId="168" fontId="2" fillId="2" borderId="5" xfId="0" applyNumberFormat="1" applyFont="1" applyFill="1" applyBorder="1" applyAlignment="1">
      <alignment/>
    </xf>
    <xf numFmtId="164" fontId="2" fillId="0" borderId="5" xfId="0" applyFont="1" applyBorder="1" applyAlignment="1">
      <alignment/>
    </xf>
    <xf numFmtId="169" fontId="2" fillId="0" borderId="5" xfId="0" applyNumberFormat="1" applyFont="1" applyBorder="1" applyAlignment="1">
      <alignment/>
    </xf>
    <xf numFmtId="169" fontId="2" fillId="0" borderId="5" xfId="20" applyNumberFormat="1" applyFont="1" applyFill="1" applyBorder="1">
      <alignment/>
      <protection/>
    </xf>
    <xf numFmtId="166" fontId="2" fillId="0" borderId="5" xfId="20" applyNumberFormat="1" applyFont="1" applyFill="1" applyBorder="1">
      <alignment/>
      <protection/>
    </xf>
    <xf numFmtId="165" fontId="2" fillId="0" borderId="5" xfId="20" applyNumberFormat="1" applyFont="1" applyFill="1" applyBorder="1">
      <alignment/>
      <protection/>
    </xf>
    <xf numFmtId="166" fontId="4" fillId="2" borderId="5" xfId="20" applyNumberFormat="1" applyFont="1" applyFill="1" applyBorder="1">
      <alignment/>
      <protection/>
    </xf>
    <xf numFmtId="166" fontId="2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8" fontId="2" fillId="2" borderId="12" xfId="0" applyNumberFormat="1" applyFont="1" applyFill="1" applyBorder="1" applyAlignment="1">
      <alignment/>
    </xf>
    <xf numFmtId="166" fontId="0" fillId="2" borderId="3" xfId="0" applyNumberFormat="1" applyFont="1" applyFill="1" applyBorder="1" applyAlignment="1">
      <alignment/>
    </xf>
    <xf numFmtId="166" fontId="0" fillId="2" borderId="9" xfId="0" applyNumberFormat="1" applyFont="1" applyFill="1" applyBorder="1" applyAlignment="1">
      <alignment/>
    </xf>
    <xf numFmtId="166" fontId="2" fillId="0" borderId="9" xfId="0" applyNumberFormat="1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6" fontId="2" fillId="0" borderId="2" xfId="0" applyNumberFormat="1" applyFont="1" applyFill="1" applyBorder="1" applyAlignment="1">
      <alignment/>
    </xf>
    <xf numFmtId="165" fontId="2" fillId="0" borderId="2" xfId="15" applyNumberFormat="1" applyFont="1" applyFill="1" applyBorder="1" applyAlignment="1" applyProtection="1">
      <alignment/>
      <protection/>
    </xf>
    <xf numFmtId="166" fontId="2" fillId="0" borderId="2" xfId="15" applyNumberFormat="1" applyFont="1" applyFill="1" applyBorder="1" applyAlignment="1" applyProtection="1">
      <alignment/>
      <protection/>
    </xf>
    <xf numFmtId="168" fontId="2" fillId="2" borderId="2" xfId="0" applyNumberFormat="1" applyFont="1" applyFill="1" applyBorder="1" applyAlignment="1">
      <alignment/>
    </xf>
    <xf numFmtId="164" fontId="2" fillId="0" borderId="2" xfId="0" applyFont="1" applyBorder="1" applyAlignment="1">
      <alignment/>
    </xf>
    <xf numFmtId="169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6" fontId="0" fillId="2" borderId="2" xfId="0" applyNumberFormat="1" applyFont="1" applyFill="1" applyBorder="1" applyAlignment="1">
      <alignment/>
    </xf>
    <xf numFmtId="166" fontId="2" fillId="2" borderId="2" xfId="0" applyNumberFormat="1" applyFont="1" applyFill="1" applyBorder="1" applyAlignment="1">
      <alignment/>
    </xf>
    <xf numFmtId="168" fontId="2" fillId="2" borderId="4" xfId="0" applyNumberFormat="1" applyFont="1" applyFill="1" applyBorder="1" applyAlignment="1">
      <alignment/>
    </xf>
    <xf numFmtId="166" fontId="2" fillId="2" borderId="5" xfId="0" applyNumberFormat="1" applyFont="1" applyFill="1" applyBorder="1" applyAlignment="1">
      <alignment/>
    </xf>
    <xf numFmtId="166" fontId="0" fillId="2" borderId="5" xfId="0" applyNumberFormat="1" applyFont="1" applyFill="1" applyBorder="1" applyAlignment="1">
      <alignment/>
    </xf>
    <xf numFmtId="170" fontId="2" fillId="0" borderId="5" xfId="0" applyNumberFormat="1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4" xfId="15" applyNumberFormat="1" applyFont="1" applyFill="1" applyBorder="1" applyAlignment="1" applyProtection="1">
      <alignment/>
      <protection/>
    </xf>
    <xf numFmtId="166" fontId="2" fillId="0" borderId="14" xfId="15" applyNumberFormat="1" applyFont="1" applyFill="1" applyBorder="1" applyAlignment="1" applyProtection="1">
      <alignment/>
      <protection/>
    </xf>
    <xf numFmtId="168" fontId="2" fillId="2" borderId="14" xfId="0" applyNumberFormat="1" applyFont="1" applyFill="1" applyBorder="1" applyAlignment="1">
      <alignment/>
    </xf>
    <xf numFmtId="164" fontId="2" fillId="0" borderId="14" xfId="0" applyFont="1" applyBorder="1" applyAlignment="1">
      <alignment/>
    </xf>
    <xf numFmtId="169" fontId="2" fillId="0" borderId="14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6" fontId="0" fillId="2" borderId="14" xfId="0" applyNumberFormat="1" applyFont="1" applyFill="1" applyBorder="1" applyAlignment="1">
      <alignment/>
    </xf>
    <xf numFmtId="166" fontId="2" fillId="2" borderId="14" xfId="0" applyNumberFormat="1" applyFont="1" applyFill="1" applyBorder="1" applyAlignment="1">
      <alignment/>
    </xf>
    <xf numFmtId="168" fontId="2" fillId="2" borderId="15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2" fillId="0" borderId="17" xfId="15" applyNumberFormat="1" applyFont="1" applyFill="1" applyBorder="1" applyAlignment="1" applyProtection="1">
      <alignment/>
      <protection/>
    </xf>
    <xf numFmtId="166" fontId="2" fillId="0" borderId="17" xfId="15" applyNumberFormat="1" applyFont="1" applyFill="1" applyBorder="1" applyAlignment="1" applyProtection="1">
      <alignment/>
      <protection/>
    </xf>
    <xf numFmtId="168" fontId="2" fillId="2" borderId="17" xfId="0" applyNumberFormat="1" applyFont="1" applyFill="1" applyBorder="1" applyAlignment="1">
      <alignment/>
    </xf>
    <xf numFmtId="164" fontId="2" fillId="0" borderId="17" xfId="0" applyFont="1" applyBorder="1" applyAlignment="1">
      <alignment/>
    </xf>
    <xf numFmtId="169" fontId="2" fillId="0" borderId="17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6" fontId="0" fillId="2" borderId="17" xfId="0" applyNumberFormat="1" applyFont="1" applyFill="1" applyBorder="1" applyAlignment="1">
      <alignment/>
    </xf>
    <xf numFmtId="166" fontId="2" fillId="2" borderId="17" xfId="0" applyNumberFormat="1" applyFont="1" applyFill="1" applyBorder="1" applyAlignment="1">
      <alignment/>
    </xf>
    <xf numFmtId="168" fontId="2" fillId="2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166" fontId="2" fillId="0" borderId="20" xfId="0" applyNumberFormat="1" applyFont="1" applyFill="1" applyBorder="1" applyAlignment="1">
      <alignment/>
    </xf>
    <xf numFmtId="165" fontId="2" fillId="0" borderId="20" xfId="15" applyNumberFormat="1" applyFont="1" applyFill="1" applyBorder="1" applyAlignment="1" applyProtection="1">
      <alignment/>
      <protection/>
    </xf>
    <xf numFmtId="166" fontId="2" fillId="0" borderId="20" xfId="15" applyNumberFormat="1" applyFont="1" applyFill="1" applyBorder="1" applyAlignment="1" applyProtection="1">
      <alignment/>
      <protection/>
    </xf>
    <xf numFmtId="168" fontId="2" fillId="2" borderId="20" xfId="0" applyNumberFormat="1" applyFont="1" applyFill="1" applyBorder="1" applyAlignment="1">
      <alignment/>
    </xf>
    <xf numFmtId="164" fontId="2" fillId="0" borderId="20" xfId="0" applyFont="1" applyBorder="1" applyAlignment="1">
      <alignment/>
    </xf>
    <xf numFmtId="169" fontId="2" fillId="0" borderId="20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6" fontId="0" fillId="2" borderId="20" xfId="0" applyNumberFormat="1" applyFont="1" applyFill="1" applyBorder="1" applyAlignment="1">
      <alignment/>
    </xf>
    <xf numFmtId="166" fontId="2" fillId="2" borderId="20" xfId="0" applyNumberFormat="1" applyFont="1" applyFill="1" applyBorder="1" applyAlignment="1">
      <alignment/>
    </xf>
    <xf numFmtId="164" fontId="2" fillId="0" borderId="8" xfId="0" applyFont="1" applyBorder="1" applyAlignment="1">
      <alignment/>
    </xf>
    <xf numFmtId="164" fontId="2" fillId="2" borderId="9" xfId="0" applyFont="1" applyFill="1" applyBorder="1" applyAlignment="1">
      <alignment/>
    </xf>
    <xf numFmtId="164" fontId="2" fillId="0" borderId="11" xfId="0" applyFont="1" applyBorder="1" applyAlignment="1">
      <alignment/>
    </xf>
    <xf numFmtId="16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8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.140625" style="1" customWidth="1"/>
    <col min="2" max="2" width="18.00390625" style="1" customWidth="1"/>
    <col min="3" max="3" width="6.28125" style="1" customWidth="1"/>
    <col min="4" max="4" width="7.00390625" style="1" customWidth="1"/>
    <col min="5" max="5" width="7.28125" style="1" customWidth="1"/>
    <col min="6" max="6" width="8.140625" style="1" customWidth="1"/>
    <col min="7" max="7" width="6.421875" style="1" customWidth="1"/>
    <col min="8" max="8" width="7.140625" style="1" customWidth="1"/>
    <col min="9" max="9" width="6.28125" style="1" customWidth="1"/>
    <col min="10" max="10" width="8.7109375" style="1" customWidth="1"/>
    <col min="11" max="11" width="11.00390625" style="1" customWidth="1"/>
    <col min="12" max="12" width="6.8515625" style="1" customWidth="1"/>
    <col min="13" max="13" width="6.7109375" style="1" customWidth="1"/>
    <col min="14" max="14" width="8.57421875" style="1" customWidth="1"/>
    <col min="15" max="15" width="6.140625" style="1" customWidth="1"/>
    <col min="16" max="16" width="6.421875" style="1" customWidth="1"/>
    <col min="17" max="17" width="7.7109375" style="1" customWidth="1"/>
    <col min="18" max="18" width="7.28125" style="1" customWidth="1"/>
    <col min="19" max="19" width="9.421875" style="1" customWidth="1"/>
    <col min="20" max="20" width="8.28125" style="1" customWidth="1"/>
    <col min="21" max="21" width="9.7109375" style="1" customWidth="1"/>
    <col min="22" max="22" width="8.8515625" style="1" customWidth="1"/>
    <col min="23" max="23" width="8.57421875" style="1" customWidth="1"/>
    <col min="24" max="24" width="6.28125" style="1" customWidth="1"/>
    <col min="25" max="25" width="6.421875" style="1" customWidth="1"/>
    <col min="26" max="27" width="7.7109375" style="1" customWidth="1"/>
    <col min="28" max="28" width="9.00390625" style="1" customWidth="1"/>
    <col min="29" max="29" width="8.421875" style="1" customWidth="1"/>
    <col min="30" max="30" width="9.57421875" style="1" customWidth="1"/>
    <col min="31" max="31" width="10.00390625" style="1" customWidth="1"/>
    <col min="32" max="32" width="12.140625" style="1" customWidth="1"/>
    <col min="33" max="33" width="1.421875" style="1" customWidth="1"/>
    <col min="34" max="16384" width="9.00390625" style="1" customWidth="1"/>
  </cols>
  <sheetData>
    <row r="1" spans="1:36" ht="12.75" customHeight="1">
      <c r="A1" s="2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3</v>
      </c>
      <c r="O1" s="5"/>
      <c r="P1" s="5"/>
      <c r="Q1" s="5"/>
      <c r="R1" s="5"/>
      <c r="S1" s="5"/>
      <c r="T1" s="5"/>
      <c r="U1" s="5"/>
      <c r="V1" s="5"/>
      <c r="W1" s="5" t="s">
        <v>4</v>
      </c>
      <c r="X1" s="5"/>
      <c r="Y1" s="5"/>
      <c r="Z1" s="5"/>
      <c r="AA1" s="5"/>
      <c r="AB1" s="5"/>
      <c r="AC1" s="5"/>
      <c r="AD1" s="5"/>
      <c r="AE1" s="5"/>
      <c r="AF1" s="6" t="s">
        <v>5</v>
      </c>
      <c r="AG1" s="7"/>
      <c r="AH1" s="7"/>
      <c r="AI1" s="7"/>
      <c r="AJ1" s="7"/>
    </row>
    <row r="2" spans="1:36" ht="44.25" customHeight="1">
      <c r="A2" s="2"/>
      <c r="B2" s="3"/>
      <c r="C2" s="8" t="s">
        <v>6</v>
      </c>
      <c r="D2" s="9" t="s">
        <v>7</v>
      </c>
      <c r="E2" s="9" t="s">
        <v>8</v>
      </c>
      <c r="F2" s="9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1" t="s">
        <v>14</v>
      </c>
      <c r="L2" s="10" t="s">
        <v>15</v>
      </c>
      <c r="M2" s="10" t="s">
        <v>16</v>
      </c>
      <c r="N2" s="10" t="s">
        <v>17</v>
      </c>
      <c r="O2" s="10" t="s">
        <v>10</v>
      </c>
      <c r="P2" s="10" t="s">
        <v>12</v>
      </c>
      <c r="Q2" s="10" t="s">
        <v>18</v>
      </c>
      <c r="R2" s="10" t="s">
        <v>19</v>
      </c>
      <c r="S2" s="10" t="s">
        <v>20</v>
      </c>
      <c r="T2" s="10" t="s">
        <v>13</v>
      </c>
      <c r="U2" s="10" t="s">
        <v>21</v>
      </c>
      <c r="V2" s="11" t="s">
        <v>22</v>
      </c>
      <c r="W2" s="10" t="s">
        <v>23</v>
      </c>
      <c r="X2" s="10" t="s">
        <v>11</v>
      </c>
      <c r="Y2" s="10" t="s">
        <v>12</v>
      </c>
      <c r="Z2" s="10" t="s">
        <v>24</v>
      </c>
      <c r="AA2" s="10" t="s">
        <v>19</v>
      </c>
      <c r="AB2" s="10" t="s">
        <v>20</v>
      </c>
      <c r="AC2" s="10" t="s">
        <v>13</v>
      </c>
      <c r="AD2" s="10" t="s">
        <v>21</v>
      </c>
      <c r="AE2" s="11" t="s">
        <v>25</v>
      </c>
      <c r="AF2" s="6"/>
      <c r="AG2" s="7"/>
      <c r="AH2" s="7"/>
      <c r="AI2" s="7"/>
      <c r="AJ2" s="7"/>
    </row>
    <row r="3" spans="1:36" ht="12.75" customHeight="1">
      <c r="A3" s="2" t="s">
        <v>26</v>
      </c>
      <c r="B3" s="3" t="s">
        <v>27</v>
      </c>
      <c r="C3" s="4" t="s">
        <v>28</v>
      </c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29</v>
      </c>
      <c r="O3" s="5"/>
      <c r="P3" s="5"/>
      <c r="Q3" s="5"/>
      <c r="R3" s="5"/>
      <c r="S3" s="5"/>
      <c r="T3" s="5"/>
      <c r="U3" s="5"/>
      <c r="V3" s="5"/>
      <c r="W3" s="5" t="s">
        <v>30</v>
      </c>
      <c r="X3" s="5"/>
      <c r="Y3" s="5"/>
      <c r="Z3" s="5"/>
      <c r="AA3" s="5"/>
      <c r="AB3" s="5"/>
      <c r="AC3" s="5"/>
      <c r="AD3" s="5"/>
      <c r="AE3" s="5"/>
      <c r="AF3" s="6" t="s">
        <v>31</v>
      </c>
      <c r="AG3" s="7"/>
      <c r="AH3" s="7"/>
      <c r="AI3" s="7"/>
      <c r="AJ3" s="7"/>
    </row>
    <row r="4" spans="1:36" ht="44.25" customHeight="1">
      <c r="A4" s="2"/>
      <c r="B4" s="3"/>
      <c r="C4" s="8" t="s">
        <v>32</v>
      </c>
      <c r="D4" s="9" t="s">
        <v>33</v>
      </c>
      <c r="E4" s="9" t="s">
        <v>8</v>
      </c>
      <c r="F4" s="9" t="s">
        <v>9</v>
      </c>
      <c r="G4" s="10" t="s">
        <v>34</v>
      </c>
      <c r="H4" s="10" t="s">
        <v>35</v>
      </c>
      <c r="I4" s="10" t="s">
        <v>36</v>
      </c>
      <c r="J4" s="10" t="s">
        <v>37</v>
      </c>
      <c r="K4" s="11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36</v>
      </c>
      <c r="Q4" s="10" t="s">
        <v>43</v>
      </c>
      <c r="R4" s="10" t="s">
        <v>44</v>
      </c>
      <c r="S4" s="10" t="s">
        <v>45</v>
      </c>
      <c r="T4" s="10" t="s">
        <v>46</v>
      </c>
      <c r="U4" s="10" t="s">
        <v>47</v>
      </c>
      <c r="V4" s="11" t="s">
        <v>48</v>
      </c>
      <c r="W4" s="10" t="s">
        <v>49</v>
      </c>
      <c r="X4" s="10" t="s">
        <v>35</v>
      </c>
      <c r="Y4" s="10" t="s">
        <v>36</v>
      </c>
      <c r="Z4" s="10" t="s">
        <v>43</v>
      </c>
      <c r="AA4" s="10" t="s">
        <v>44</v>
      </c>
      <c r="AB4" s="10" t="s">
        <v>45</v>
      </c>
      <c r="AC4" s="10" t="s">
        <v>46</v>
      </c>
      <c r="AD4" s="10" t="s">
        <v>47</v>
      </c>
      <c r="AE4" s="11" t="s">
        <v>50</v>
      </c>
      <c r="AF4" s="6"/>
      <c r="AG4" s="7"/>
      <c r="AH4" s="7"/>
      <c r="AI4" s="7"/>
      <c r="AJ4" s="7"/>
    </row>
    <row r="5" spans="1:32" ht="12.75">
      <c r="A5" s="12">
        <v>1</v>
      </c>
      <c r="B5" s="13" t="s">
        <v>51</v>
      </c>
      <c r="C5" s="14">
        <v>1</v>
      </c>
      <c r="D5" s="13"/>
      <c r="E5" s="15">
        <v>81.237</v>
      </c>
      <c r="F5" s="15">
        <v>705.17</v>
      </c>
      <c r="G5" s="14">
        <v>1</v>
      </c>
      <c r="H5" s="16">
        <v>8</v>
      </c>
      <c r="I5" s="16">
        <v>6</v>
      </c>
      <c r="J5" s="13">
        <f>PI()*G5*H5*I5/6</f>
        <v>25.132741228718345</v>
      </c>
      <c r="K5" s="17">
        <f>J5*5.25</f>
        <v>131.94689145077132</v>
      </c>
      <c r="L5" s="14">
        <v>2</v>
      </c>
      <c r="M5" s="14">
        <v>0</v>
      </c>
      <c r="N5" s="18">
        <v>155</v>
      </c>
      <c r="O5" s="19">
        <v>1.35</v>
      </c>
      <c r="P5" s="19">
        <v>0.76</v>
      </c>
      <c r="Q5" s="19">
        <v>0.46</v>
      </c>
      <c r="R5" s="20">
        <f>((O5*P5)*2)+((P5*Q5)*2)</f>
        <v>2.7512</v>
      </c>
      <c r="S5" s="21">
        <f>R5*10</f>
        <v>27.512</v>
      </c>
      <c r="T5" s="22">
        <f>O5*P5*Q5</f>
        <v>0.47196000000000005</v>
      </c>
      <c r="U5" s="21">
        <f>T5*187.5</f>
        <v>88.4925</v>
      </c>
      <c r="V5" s="23">
        <f>U5+S5</f>
        <v>116.00450000000001</v>
      </c>
      <c r="W5" s="18"/>
      <c r="X5" s="19"/>
      <c r="Y5" s="19"/>
      <c r="Z5" s="19"/>
      <c r="AA5" s="19"/>
      <c r="AB5" s="24"/>
      <c r="AC5" s="25"/>
      <c r="AD5" s="24"/>
      <c r="AE5" s="26"/>
      <c r="AF5" s="27"/>
    </row>
    <row r="6" spans="1:32" ht="12.75">
      <c r="A6" s="28"/>
      <c r="B6" s="29"/>
      <c r="C6" s="30"/>
      <c r="D6" s="29"/>
      <c r="E6" s="31"/>
      <c r="F6" s="31"/>
      <c r="G6" s="30"/>
      <c r="H6" s="32"/>
      <c r="I6" s="32"/>
      <c r="J6" s="29"/>
      <c r="K6" s="33"/>
      <c r="L6" s="30"/>
      <c r="M6" s="30"/>
      <c r="N6" s="34">
        <v>516</v>
      </c>
      <c r="O6" s="35">
        <v>0.76</v>
      </c>
      <c r="P6" s="35">
        <v>0.48</v>
      </c>
      <c r="Q6" s="35">
        <v>0.26</v>
      </c>
      <c r="R6" s="36">
        <f>((O6*P6)*2)+((P6*Q6)*2)</f>
        <v>0.9792000000000001</v>
      </c>
      <c r="S6" s="37">
        <f>R6*10</f>
        <v>9.792000000000002</v>
      </c>
      <c r="T6" s="38">
        <f>O6*P6*Q6</f>
        <v>0.094848</v>
      </c>
      <c r="U6" s="37">
        <f>T6*187.5</f>
        <v>17.784</v>
      </c>
      <c r="V6" s="39">
        <f>U6+S6</f>
        <v>27.576</v>
      </c>
      <c r="W6" s="34"/>
      <c r="X6" s="35"/>
      <c r="Y6" s="35"/>
      <c r="Z6" s="35"/>
      <c r="AA6" s="35"/>
      <c r="AB6" s="40"/>
      <c r="AC6" s="41"/>
      <c r="AD6" s="40"/>
      <c r="AE6" s="42"/>
      <c r="AF6" s="43"/>
    </row>
    <row r="7" spans="1:32" ht="12.75">
      <c r="A7" s="44"/>
      <c r="B7" s="45" t="s">
        <v>52</v>
      </c>
      <c r="C7" s="46"/>
      <c r="D7" s="45"/>
      <c r="E7" s="47"/>
      <c r="F7" s="47"/>
      <c r="G7" s="46"/>
      <c r="H7" s="48"/>
      <c r="I7" s="48"/>
      <c r="J7" s="45"/>
      <c r="K7" s="49">
        <f>SUM(K5:K6)</f>
        <v>131.94689145077132</v>
      </c>
      <c r="L7" s="46"/>
      <c r="M7" s="46"/>
      <c r="N7" s="50"/>
      <c r="O7" s="51"/>
      <c r="P7" s="51"/>
      <c r="Q7" s="51"/>
      <c r="R7" s="52"/>
      <c r="S7" s="53"/>
      <c r="T7" s="54"/>
      <c r="U7" s="53"/>
      <c r="V7" s="55">
        <f>SUM(V5:V6)</f>
        <v>143.5805</v>
      </c>
      <c r="W7" s="50"/>
      <c r="X7" s="51"/>
      <c r="Y7" s="51"/>
      <c r="Z7" s="51"/>
      <c r="AA7" s="51"/>
      <c r="AB7" s="56"/>
      <c r="AC7" s="57"/>
      <c r="AD7" s="56"/>
      <c r="AE7" s="55">
        <f>SUM(AE5:AE6)</f>
        <v>0</v>
      </c>
      <c r="AF7" s="58">
        <f>K7+V7+AE7</f>
        <v>275.52739145077135</v>
      </c>
    </row>
    <row r="8" spans="1:32" ht="12.75">
      <c r="A8" s="12">
        <v>2</v>
      </c>
      <c r="B8" s="13" t="s">
        <v>53</v>
      </c>
      <c r="C8" s="14">
        <v>2</v>
      </c>
      <c r="D8" s="13"/>
      <c r="E8" s="15">
        <v>86.216</v>
      </c>
      <c r="F8" s="15">
        <v>699.697</v>
      </c>
      <c r="G8" s="14">
        <v>4</v>
      </c>
      <c r="H8" s="16">
        <v>32</v>
      </c>
      <c r="I8" s="16">
        <v>28</v>
      </c>
      <c r="J8" s="13">
        <f>PI()*G8*H8*I8/6</f>
        <v>1876.578011744303</v>
      </c>
      <c r="K8" s="17">
        <f>J8*5.25</f>
        <v>9852.03456165759</v>
      </c>
      <c r="L8" s="14">
        <v>10</v>
      </c>
      <c r="M8" s="14">
        <v>0</v>
      </c>
      <c r="N8" s="18">
        <v>135</v>
      </c>
      <c r="O8" s="19">
        <v>2.7</v>
      </c>
      <c r="P8" s="19">
        <v>1.2</v>
      </c>
      <c r="Q8" s="19">
        <v>0.18</v>
      </c>
      <c r="R8" s="19">
        <f>((O8*P8)*2)+((P8*Q8)*2)</f>
        <v>6.912000000000001</v>
      </c>
      <c r="S8" s="24">
        <f>R8*10</f>
        <v>69.12</v>
      </c>
      <c r="T8" s="25">
        <f>O8*P8*Q8</f>
        <v>0.5832</v>
      </c>
      <c r="U8" s="24">
        <f>T8*187.5</f>
        <v>109.35000000000001</v>
      </c>
      <c r="V8" s="59">
        <f>U8+S8</f>
        <v>178.47000000000003</v>
      </c>
      <c r="W8" s="18"/>
      <c r="X8" s="19"/>
      <c r="Y8" s="19"/>
      <c r="Z8" s="19"/>
      <c r="AA8" s="19"/>
      <c r="AB8" s="24"/>
      <c r="AC8" s="25"/>
      <c r="AD8" s="24"/>
      <c r="AE8" s="26"/>
      <c r="AF8" s="27"/>
    </row>
    <row r="9" spans="1:32" ht="12.75">
      <c r="A9" s="28"/>
      <c r="B9" s="29"/>
      <c r="C9" s="30"/>
      <c r="D9" s="29"/>
      <c r="E9" s="31"/>
      <c r="F9" s="31"/>
      <c r="G9" s="30"/>
      <c r="H9" s="32"/>
      <c r="I9" s="32"/>
      <c r="J9" s="29"/>
      <c r="K9" s="33"/>
      <c r="L9" s="30"/>
      <c r="M9" s="30"/>
      <c r="N9" s="34">
        <v>136</v>
      </c>
      <c r="O9" s="35">
        <v>2.17</v>
      </c>
      <c r="P9" s="35">
        <v>0.38</v>
      </c>
      <c r="Q9" s="35">
        <v>0.86</v>
      </c>
      <c r="R9" s="35">
        <f>((O9*P9)*2)+((P9*Q9)*2)</f>
        <v>2.3028</v>
      </c>
      <c r="S9" s="40">
        <f>R9*10</f>
        <v>23.028</v>
      </c>
      <c r="T9" s="41">
        <f>O9*P9*Q9</f>
        <v>0.709156</v>
      </c>
      <c r="U9" s="40">
        <f>T9*187.5</f>
        <v>132.96675</v>
      </c>
      <c r="V9" s="60">
        <f>U9+S9</f>
        <v>155.99474999999998</v>
      </c>
      <c r="W9" s="34"/>
      <c r="X9" s="35"/>
      <c r="Y9" s="35"/>
      <c r="Z9" s="35"/>
      <c r="AA9" s="35"/>
      <c r="AB9" s="40"/>
      <c r="AC9" s="41"/>
      <c r="AD9" s="40"/>
      <c r="AE9" s="42"/>
      <c r="AF9" s="43"/>
    </row>
    <row r="10" spans="1:32" ht="12.75">
      <c r="A10" s="28"/>
      <c r="B10" s="29"/>
      <c r="C10" s="30"/>
      <c r="D10" s="29"/>
      <c r="E10" s="31"/>
      <c r="F10" s="31"/>
      <c r="G10" s="30"/>
      <c r="H10" s="32"/>
      <c r="I10" s="32"/>
      <c r="J10" s="29"/>
      <c r="K10" s="33"/>
      <c r="L10" s="30"/>
      <c r="M10" s="30"/>
      <c r="N10" s="34">
        <v>137</v>
      </c>
      <c r="O10" s="35">
        <v>0.85</v>
      </c>
      <c r="P10" s="35">
        <v>0.4</v>
      </c>
      <c r="Q10" s="35">
        <v>0.25</v>
      </c>
      <c r="R10" s="35">
        <f>((O10*P10)*2)+((P10*Q10)*2)</f>
        <v>0.8800000000000001</v>
      </c>
      <c r="S10" s="40">
        <f>R10*10</f>
        <v>8.8</v>
      </c>
      <c r="T10" s="41">
        <f>O10*P10*Q10</f>
        <v>0.085</v>
      </c>
      <c r="U10" s="40">
        <f>T10*187.5</f>
        <v>15.937500000000002</v>
      </c>
      <c r="V10" s="60">
        <f>U10+S10</f>
        <v>24.737500000000004</v>
      </c>
      <c r="W10" s="34"/>
      <c r="X10" s="35"/>
      <c r="Y10" s="35"/>
      <c r="Z10" s="35"/>
      <c r="AA10" s="35"/>
      <c r="AB10" s="40"/>
      <c r="AC10" s="41"/>
      <c r="AD10" s="40"/>
      <c r="AE10" s="42"/>
      <c r="AF10" s="43"/>
    </row>
    <row r="11" spans="1:32" ht="12.75">
      <c r="A11" s="28"/>
      <c r="B11" s="29"/>
      <c r="C11" s="30"/>
      <c r="D11" s="29"/>
      <c r="E11" s="31"/>
      <c r="F11" s="31"/>
      <c r="G11" s="30"/>
      <c r="H11" s="32"/>
      <c r="I11" s="32"/>
      <c r="J11" s="29"/>
      <c r="K11" s="33"/>
      <c r="L11" s="30"/>
      <c r="M11" s="30"/>
      <c r="N11" s="34">
        <v>138</v>
      </c>
      <c r="O11" s="35">
        <v>0.61</v>
      </c>
      <c r="P11" s="35">
        <v>0.47</v>
      </c>
      <c r="Q11" s="35">
        <v>0.11</v>
      </c>
      <c r="R11" s="35">
        <f>((O11*P11)*2)+((P11*Q11)*2)</f>
        <v>0.6767999999999998</v>
      </c>
      <c r="S11" s="40">
        <f>R11*10</f>
        <v>6.767999999999999</v>
      </c>
      <c r="T11" s="41">
        <f>O11*P11*Q11</f>
        <v>0.031536999999999996</v>
      </c>
      <c r="U11" s="40">
        <f>T11*187.5</f>
        <v>5.913187499999999</v>
      </c>
      <c r="V11" s="60">
        <f>U11+S11</f>
        <v>12.681187499999998</v>
      </c>
      <c r="W11" s="34"/>
      <c r="X11" s="35"/>
      <c r="Y11" s="35"/>
      <c r="Z11" s="35"/>
      <c r="AA11" s="35"/>
      <c r="AB11" s="40"/>
      <c r="AC11" s="41"/>
      <c r="AD11" s="40"/>
      <c r="AE11" s="42"/>
      <c r="AF11" s="43"/>
    </row>
    <row r="12" spans="1:32" ht="12.75">
      <c r="A12" s="28"/>
      <c r="B12" s="29"/>
      <c r="C12" s="30"/>
      <c r="D12" s="29"/>
      <c r="E12" s="31"/>
      <c r="F12" s="31"/>
      <c r="G12" s="30"/>
      <c r="H12" s="32"/>
      <c r="I12" s="32"/>
      <c r="J12" s="29"/>
      <c r="K12" s="33"/>
      <c r="L12" s="30"/>
      <c r="M12" s="30"/>
      <c r="N12" s="34">
        <v>139</v>
      </c>
      <c r="O12" s="35">
        <v>1.09</v>
      </c>
      <c r="P12" s="35">
        <v>0.76</v>
      </c>
      <c r="Q12" s="35">
        <v>0.28</v>
      </c>
      <c r="R12" s="35">
        <f>((O12*P12)*2)+((P12*Q12)*2)</f>
        <v>2.0824000000000003</v>
      </c>
      <c r="S12" s="40">
        <f>R12*10</f>
        <v>20.824</v>
      </c>
      <c r="T12" s="41">
        <f>O12*P12*Q12</f>
        <v>0.23195200000000002</v>
      </c>
      <c r="U12" s="40">
        <f>T12*187.5</f>
        <v>43.49100000000001</v>
      </c>
      <c r="V12" s="60">
        <f>U12+S12</f>
        <v>64.31500000000001</v>
      </c>
      <c r="W12" s="34"/>
      <c r="X12" s="35"/>
      <c r="Y12" s="35"/>
      <c r="Z12" s="35"/>
      <c r="AA12" s="35"/>
      <c r="AB12" s="40"/>
      <c r="AC12" s="41"/>
      <c r="AD12" s="40"/>
      <c r="AE12" s="42"/>
      <c r="AF12" s="43"/>
    </row>
    <row r="13" spans="1:32" ht="12.75">
      <c r="A13" s="28"/>
      <c r="B13" s="29"/>
      <c r="C13" s="30"/>
      <c r="D13" s="29"/>
      <c r="E13" s="31"/>
      <c r="F13" s="31"/>
      <c r="G13" s="30"/>
      <c r="H13" s="32"/>
      <c r="I13" s="32"/>
      <c r="J13" s="29"/>
      <c r="K13" s="33"/>
      <c r="L13" s="30"/>
      <c r="M13" s="30"/>
      <c r="N13" s="34">
        <v>140</v>
      </c>
      <c r="O13" s="35">
        <v>1.04</v>
      </c>
      <c r="P13" s="35">
        <v>0.44</v>
      </c>
      <c r="Q13" s="35">
        <v>0.36</v>
      </c>
      <c r="R13" s="35">
        <f>((O13*P13)*2)+((P13*Q13)*2)</f>
        <v>1.232</v>
      </c>
      <c r="S13" s="40">
        <f>R13*10</f>
        <v>12.32</v>
      </c>
      <c r="T13" s="41">
        <f>O13*P13*Q13</f>
        <v>0.164736</v>
      </c>
      <c r="U13" s="40">
        <f>T13*187.5</f>
        <v>30.887999999999998</v>
      </c>
      <c r="V13" s="60">
        <f>U13+S13</f>
        <v>43.208</v>
      </c>
      <c r="W13" s="34"/>
      <c r="X13" s="35"/>
      <c r="Y13" s="35"/>
      <c r="Z13" s="35"/>
      <c r="AA13" s="35"/>
      <c r="AB13" s="40"/>
      <c r="AC13" s="41"/>
      <c r="AD13" s="40"/>
      <c r="AE13" s="42"/>
      <c r="AF13" s="43"/>
    </row>
    <row r="14" spans="1:32" ht="12.75">
      <c r="A14" s="28"/>
      <c r="B14" s="29"/>
      <c r="C14" s="30"/>
      <c r="D14" s="29"/>
      <c r="E14" s="31"/>
      <c r="F14" s="31"/>
      <c r="G14" s="30"/>
      <c r="H14" s="32"/>
      <c r="I14" s="32"/>
      <c r="J14" s="29"/>
      <c r="K14" s="33"/>
      <c r="L14" s="30"/>
      <c r="M14" s="30"/>
      <c r="N14" s="34">
        <v>141</v>
      </c>
      <c r="O14" s="35">
        <v>1.04</v>
      </c>
      <c r="P14" s="35">
        <v>0.44</v>
      </c>
      <c r="Q14" s="35">
        <v>0.36</v>
      </c>
      <c r="R14" s="35">
        <f>((O14*P14)*2)+((P14*Q14)*2)</f>
        <v>1.232</v>
      </c>
      <c r="S14" s="40">
        <f>R14*10</f>
        <v>12.32</v>
      </c>
      <c r="T14" s="41">
        <f>O14*P14*Q14</f>
        <v>0.164736</v>
      </c>
      <c r="U14" s="40">
        <f>T14*187.5</f>
        <v>30.887999999999998</v>
      </c>
      <c r="V14" s="60">
        <f>U14+S14</f>
        <v>43.208</v>
      </c>
      <c r="W14" s="34"/>
      <c r="X14" s="35"/>
      <c r="Y14" s="35"/>
      <c r="Z14" s="35"/>
      <c r="AA14" s="35"/>
      <c r="AB14" s="40"/>
      <c r="AC14" s="41"/>
      <c r="AD14" s="40"/>
      <c r="AE14" s="42"/>
      <c r="AF14" s="43"/>
    </row>
    <row r="15" spans="1:32" ht="12.75">
      <c r="A15" s="28"/>
      <c r="B15" s="29"/>
      <c r="C15" s="30"/>
      <c r="D15" s="29"/>
      <c r="E15" s="31"/>
      <c r="F15" s="31"/>
      <c r="G15" s="30"/>
      <c r="H15" s="32"/>
      <c r="I15" s="32"/>
      <c r="J15" s="29"/>
      <c r="K15" s="33"/>
      <c r="L15" s="30"/>
      <c r="M15" s="30"/>
      <c r="N15" s="34">
        <v>142</v>
      </c>
      <c r="O15" s="35">
        <v>0.46</v>
      </c>
      <c r="P15" s="35">
        <v>0.95</v>
      </c>
      <c r="Q15" s="35">
        <v>1.09</v>
      </c>
      <c r="R15" s="35">
        <f>((O15*P15)*2)+((P15*Q15)*2)</f>
        <v>2.9450000000000003</v>
      </c>
      <c r="S15" s="40">
        <f>R15*10</f>
        <v>29.450000000000003</v>
      </c>
      <c r="T15" s="41">
        <f>O15*P15*Q15</f>
        <v>0.47633000000000003</v>
      </c>
      <c r="U15" s="40">
        <f>T15*187.5</f>
        <v>89.311875</v>
      </c>
      <c r="V15" s="60">
        <f>U15+S15</f>
        <v>118.761875</v>
      </c>
      <c r="W15" s="34"/>
      <c r="X15" s="35"/>
      <c r="Y15" s="35"/>
      <c r="Z15" s="35"/>
      <c r="AA15" s="35"/>
      <c r="AB15" s="40"/>
      <c r="AC15" s="41"/>
      <c r="AD15" s="40"/>
      <c r="AE15" s="42"/>
      <c r="AF15" s="43"/>
    </row>
    <row r="16" spans="1:32" ht="12.75">
      <c r="A16" s="28"/>
      <c r="B16" s="29"/>
      <c r="C16" s="30"/>
      <c r="D16" s="29"/>
      <c r="E16" s="31"/>
      <c r="F16" s="31"/>
      <c r="G16" s="30"/>
      <c r="H16" s="32"/>
      <c r="I16" s="32"/>
      <c r="J16" s="29"/>
      <c r="K16" s="33"/>
      <c r="L16" s="30"/>
      <c r="M16" s="30"/>
      <c r="N16" s="34">
        <v>144</v>
      </c>
      <c r="O16" s="35">
        <v>0.29</v>
      </c>
      <c r="P16" s="35">
        <v>0.37</v>
      </c>
      <c r="Q16" s="35">
        <v>0.26</v>
      </c>
      <c r="R16" s="35">
        <f>((O16*P16)*2)+((P16*Q16)*2)</f>
        <v>0.40700000000000003</v>
      </c>
      <c r="S16" s="40">
        <f>R16*10</f>
        <v>4.07</v>
      </c>
      <c r="T16" s="41">
        <f>O16*P16*Q16</f>
        <v>0.027898</v>
      </c>
      <c r="U16" s="40">
        <f>T16*187.5</f>
        <v>5.230875</v>
      </c>
      <c r="V16" s="60">
        <f>U16+S16</f>
        <v>9.300875000000001</v>
      </c>
      <c r="W16" s="34"/>
      <c r="X16" s="35"/>
      <c r="Y16" s="35"/>
      <c r="Z16" s="35"/>
      <c r="AA16" s="35"/>
      <c r="AB16" s="40"/>
      <c r="AC16" s="41"/>
      <c r="AD16" s="40"/>
      <c r="AE16" s="42"/>
      <c r="AF16" s="43"/>
    </row>
    <row r="17" spans="1:32" ht="12.75">
      <c r="A17" s="28"/>
      <c r="B17" s="29"/>
      <c r="C17" s="30"/>
      <c r="D17" s="29"/>
      <c r="E17" s="31"/>
      <c r="F17" s="31"/>
      <c r="G17" s="30"/>
      <c r="H17" s="32"/>
      <c r="I17" s="32"/>
      <c r="J17" s="29"/>
      <c r="K17" s="33"/>
      <c r="L17" s="30"/>
      <c r="M17" s="30"/>
      <c r="N17" s="34">
        <v>145</v>
      </c>
      <c r="O17" s="35">
        <v>0.76</v>
      </c>
      <c r="P17" s="35">
        <v>0.37</v>
      </c>
      <c r="Q17" s="35">
        <v>0.30000000000000004</v>
      </c>
      <c r="R17" s="35">
        <f>((O17*P17)*2)+((P17*Q17)*2)</f>
        <v>0.7844</v>
      </c>
      <c r="S17" s="40">
        <f>R17*10</f>
        <v>7.843999999999999</v>
      </c>
      <c r="T17" s="41">
        <f>O17*P17*Q17</f>
        <v>0.08436000000000002</v>
      </c>
      <c r="U17" s="40">
        <f>T17*187.5</f>
        <v>15.817500000000003</v>
      </c>
      <c r="V17" s="60">
        <f>U17+S17</f>
        <v>23.661500000000004</v>
      </c>
      <c r="W17" s="34"/>
      <c r="X17" s="35"/>
      <c r="Y17" s="35"/>
      <c r="Z17" s="35"/>
      <c r="AA17" s="35"/>
      <c r="AB17" s="40"/>
      <c r="AC17" s="41"/>
      <c r="AD17" s="40"/>
      <c r="AE17" s="42"/>
      <c r="AF17" s="43"/>
    </row>
    <row r="18" spans="1:32" ht="12.75">
      <c r="A18" s="44"/>
      <c r="B18" s="45" t="s">
        <v>52</v>
      </c>
      <c r="C18" s="46"/>
      <c r="D18" s="45"/>
      <c r="E18" s="47"/>
      <c r="F18" s="47"/>
      <c r="G18" s="46"/>
      <c r="H18" s="48"/>
      <c r="I18" s="48"/>
      <c r="J18" s="45"/>
      <c r="K18" s="49">
        <f>SUM(K8:K17)</f>
        <v>9852.03456165759</v>
      </c>
      <c r="L18" s="46"/>
      <c r="M18" s="46"/>
      <c r="N18" s="50"/>
      <c r="O18" s="51"/>
      <c r="P18" s="51"/>
      <c r="Q18" s="51"/>
      <c r="R18" s="51"/>
      <c r="S18" s="56"/>
      <c r="T18" s="57"/>
      <c r="U18" s="56"/>
      <c r="V18" s="49">
        <f>SUM(V8:V17)</f>
        <v>674.3386875000001</v>
      </c>
      <c r="W18" s="50"/>
      <c r="X18" s="51"/>
      <c r="Y18" s="51"/>
      <c r="Z18" s="51"/>
      <c r="AA18" s="51"/>
      <c r="AB18" s="56"/>
      <c r="AC18" s="57"/>
      <c r="AD18" s="56"/>
      <c r="AE18" s="49">
        <f>SUM(AE8:AE17)</f>
        <v>0</v>
      </c>
      <c r="AF18" s="58">
        <f>K18+V18+AE18</f>
        <v>10526.37324915759</v>
      </c>
    </row>
    <row r="19" spans="1:32" ht="12.75">
      <c r="A19" s="12">
        <v>3</v>
      </c>
      <c r="B19" s="13" t="s">
        <v>54</v>
      </c>
      <c r="C19" s="14">
        <v>3</v>
      </c>
      <c r="D19" s="13" t="s">
        <v>8</v>
      </c>
      <c r="E19" s="15">
        <v>87.178</v>
      </c>
      <c r="F19" s="15">
        <v>699.998</v>
      </c>
      <c r="G19" s="14">
        <v>6</v>
      </c>
      <c r="H19" s="16">
        <v>38</v>
      </c>
      <c r="I19" s="16">
        <v>33</v>
      </c>
      <c r="J19" s="13">
        <f>PI()*G19*H19*I19/6</f>
        <v>3939.5571876016</v>
      </c>
      <c r="K19" s="17">
        <f>J19*5.25</f>
        <v>20682.6752349084</v>
      </c>
      <c r="L19" s="14">
        <v>8</v>
      </c>
      <c r="M19" s="14">
        <v>1</v>
      </c>
      <c r="N19" s="18">
        <v>10</v>
      </c>
      <c r="O19" s="19">
        <v>2.62</v>
      </c>
      <c r="P19" s="19">
        <v>1.27</v>
      </c>
      <c r="Q19" s="19">
        <v>0.28</v>
      </c>
      <c r="R19" s="19">
        <f>((O19*P19)*2)+((P19*Q19)*2)</f>
        <v>7.3660000000000005</v>
      </c>
      <c r="S19" s="24">
        <f>R19*10</f>
        <v>73.66000000000001</v>
      </c>
      <c r="T19" s="25">
        <f>O19*P19*Q19</f>
        <v>0.9316720000000002</v>
      </c>
      <c r="U19" s="24">
        <f>T19*187.5</f>
        <v>174.68850000000003</v>
      </c>
      <c r="V19" s="59">
        <f>U19+S19</f>
        <v>248.34850000000006</v>
      </c>
      <c r="W19" s="18" t="s">
        <v>55</v>
      </c>
      <c r="X19" s="19"/>
      <c r="Y19" s="19"/>
      <c r="Z19" s="19"/>
      <c r="AA19" s="19"/>
      <c r="AB19" s="24">
        <v>90</v>
      </c>
      <c r="AC19" s="25"/>
      <c r="AD19" s="24">
        <v>151</v>
      </c>
      <c r="AE19" s="26">
        <f>AB19+AD19</f>
        <v>241</v>
      </c>
      <c r="AF19" s="27"/>
    </row>
    <row r="20" spans="1:32" ht="12.75">
      <c r="A20" s="28"/>
      <c r="B20" s="29"/>
      <c r="C20" s="30"/>
      <c r="D20" s="29"/>
      <c r="E20" s="31"/>
      <c r="F20" s="31"/>
      <c r="G20" s="30"/>
      <c r="H20" s="32"/>
      <c r="I20" s="32"/>
      <c r="J20" s="29"/>
      <c r="K20" s="33"/>
      <c r="L20" s="30"/>
      <c r="M20" s="30"/>
      <c r="N20" s="34">
        <v>11</v>
      </c>
      <c r="O20" s="35">
        <v>2</v>
      </c>
      <c r="P20" s="35">
        <v>0.66</v>
      </c>
      <c r="Q20" s="35">
        <v>0.32</v>
      </c>
      <c r="R20" s="35">
        <f>((O20*P20)*2)+((P20*Q20)*2)</f>
        <v>3.0624000000000002</v>
      </c>
      <c r="S20" s="40">
        <f>R20*10</f>
        <v>30.624000000000002</v>
      </c>
      <c r="T20" s="41">
        <f>O20*P20*Q20</f>
        <v>0.42240000000000005</v>
      </c>
      <c r="U20" s="40">
        <f>T20*187.5</f>
        <v>79.20000000000002</v>
      </c>
      <c r="V20" s="60">
        <f>U20+S20</f>
        <v>109.82400000000001</v>
      </c>
      <c r="W20" s="34"/>
      <c r="X20" s="35"/>
      <c r="Y20" s="35"/>
      <c r="Z20" s="35"/>
      <c r="AA20" s="35"/>
      <c r="AB20" s="40"/>
      <c r="AC20" s="41"/>
      <c r="AD20" s="40"/>
      <c r="AE20" s="42"/>
      <c r="AF20" s="43"/>
    </row>
    <row r="21" spans="1:32" ht="12.75">
      <c r="A21" s="28"/>
      <c r="B21" s="29"/>
      <c r="C21" s="30"/>
      <c r="D21" s="29"/>
      <c r="E21" s="31"/>
      <c r="F21" s="31"/>
      <c r="G21" s="30"/>
      <c r="H21" s="32"/>
      <c r="I21" s="32"/>
      <c r="J21" s="29"/>
      <c r="K21" s="33"/>
      <c r="L21" s="30"/>
      <c r="M21" s="30"/>
      <c r="N21" s="34">
        <v>12</v>
      </c>
      <c r="O21" s="35">
        <v>2.04</v>
      </c>
      <c r="P21" s="35">
        <v>1.11</v>
      </c>
      <c r="Q21" s="35">
        <v>0.76</v>
      </c>
      <c r="R21" s="35">
        <f>((O21*P21)*2)+((P21*Q21)*2)</f>
        <v>6.216000000000001</v>
      </c>
      <c r="S21" s="40">
        <f>R21*10</f>
        <v>62.16000000000001</v>
      </c>
      <c r="T21" s="41">
        <f>O21*P21*Q21</f>
        <v>1.7209440000000003</v>
      </c>
      <c r="U21" s="40">
        <f>T21*187.5</f>
        <v>322.677</v>
      </c>
      <c r="V21" s="60">
        <f>U21+S21</f>
        <v>384.83700000000005</v>
      </c>
      <c r="W21" s="34"/>
      <c r="X21" s="35"/>
      <c r="Y21" s="35"/>
      <c r="Z21" s="35"/>
      <c r="AA21" s="35"/>
      <c r="AB21" s="40"/>
      <c r="AC21" s="41"/>
      <c r="AD21" s="40"/>
      <c r="AE21" s="42"/>
      <c r="AF21" s="43"/>
    </row>
    <row r="22" spans="1:32" ht="12.75">
      <c r="A22" s="28"/>
      <c r="B22" s="29"/>
      <c r="C22" s="30"/>
      <c r="D22" s="29"/>
      <c r="E22" s="31"/>
      <c r="F22" s="31"/>
      <c r="G22" s="30"/>
      <c r="H22" s="32"/>
      <c r="I22" s="32"/>
      <c r="J22" s="29"/>
      <c r="K22" s="33"/>
      <c r="L22" s="30"/>
      <c r="M22" s="30"/>
      <c r="N22" s="34">
        <v>13</v>
      </c>
      <c r="O22" s="35">
        <v>2.09</v>
      </c>
      <c r="P22" s="35">
        <v>0.69</v>
      </c>
      <c r="Q22" s="35">
        <v>0.5700000000000001</v>
      </c>
      <c r="R22" s="35">
        <f>((O22*P22)*2)+((P22*Q22)*2)</f>
        <v>3.6707999999999994</v>
      </c>
      <c r="S22" s="40">
        <f>R22*10</f>
        <v>36.70799999999999</v>
      </c>
      <c r="T22" s="41">
        <f>O22*P22*Q22</f>
        <v>0.821997</v>
      </c>
      <c r="U22" s="40">
        <f>T22*187.5</f>
        <v>154.1244375</v>
      </c>
      <c r="V22" s="60">
        <f>U22+S22</f>
        <v>190.8324375</v>
      </c>
      <c r="W22" s="34"/>
      <c r="X22" s="35"/>
      <c r="Y22" s="35"/>
      <c r="Z22" s="35"/>
      <c r="AA22" s="35"/>
      <c r="AB22" s="40"/>
      <c r="AC22" s="41"/>
      <c r="AD22" s="40"/>
      <c r="AE22" s="42"/>
      <c r="AF22" s="43"/>
    </row>
    <row r="23" spans="1:32" ht="12.75">
      <c r="A23" s="28"/>
      <c r="B23" s="29"/>
      <c r="C23" s="30"/>
      <c r="D23" s="29"/>
      <c r="E23" s="31"/>
      <c r="F23" s="31"/>
      <c r="G23" s="30"/>
      <c r="H23" s="32"/>
      <c r="I23" s="32"/>
      <c r="J23" s="29"/>
      <c r="K23" s="33"/>
      <c r="L23" s="30"/>
      <c r="M23" s="30"/>
      <c r="N23" s="34">
        <v>14</v>
      </c>
      <c r="O23" s="35">
        <v>2.15</v>
      </c>
      <c r="P23" s="35">
        <v>0.63</v>
      </c>
      <c r="Q23" s="35">
        <v>0.5</v>
      </c>
      <c r="R23" s="35">
        <f>((O23*P23)*2)+((P23*Q23)*2)</f>
        <v>3.339</v>
      </c>
      <c r="S23" s="40">
        <f>R23*10</f>
        <v>33.39</v>
      </c>
      <c r="T23" s="41">
        <f>O23*P23*Q23</f>
        <v>0.67725</v>
      </c>
      <c r="U23" s="40">
        <f>T23*187.5</f>
        <v>126.984375</v>
      </c>
      <c r="V23" s="60">
        <f>U23+S23</f>
        <v>160.374375</v>
      </c>
      <c r="W23" s="34"/>
      <c r="X23" s="35"/>
      <c r="Y23" s="35"/>
      <c r="Z23" s="35"/>
      <c r="AA23" s="35"/>
      <c r="AB23" s="40"/>
      <c r="AC23" s="41"/>
      <c r="AD23" s="40"/>
      <c r="AE23" s="42"/>
      <c r="AF23" s="43"/>
    </row>
    <row r="24" spans="1:32" ht="12.75">
      <c r="A24" s="28"/>
      <c r="B24" s="29"/>
      <c r="C24" s="30"/>
      <c r="D24" s="29"/>
      <c r="E24" s="31"/>
      <c r="F24" s="31"/>
      <c r="G24" s="30"/>
      <c r="H24" s="32"/>
      <c r="I24" s="32"/>
      <c r="J24" s="29"/>
      <c r="K24" s="33"/>
      <c r="L24" s="30"/>
      <c r="M24" s="30"/>
      <c r="N24" s="34">
        <v>15</v>
      </c>
      <c r="O24" s="35">
        <v>1.7000000000000002</v>
      </c>
      <c r="P24" s="35">
        <v>1.02</v>
      </c>
      <c r="Q24" s="35">
        <v>0.26</v>
      </c>
      <c r="R24" s="35">
        <f>((O24*P24)*2)+((P24*Q24)*2)</f>
        <v>3.9984</v>
      </c>
      <c r="S24" s="40">
        <f>R24*10</f>
        <v>39.984</v>
      </c>
      <c r="T24" s="41">
        <f>O24*P24*Q24</f>
        <v>0.4508400000000001</v>
      </c>
      <c r="U24" s="40">
        <f>T24*187.5</f>
        <v>84.53250000000001</v>
      </c>
      <c r="V24" s="60">
        <f>U24+S24</f>
        <v>124.51650000000001</v>
      </c>
      <c r="W24" s="34"/>
      <c r="X24" s="35"/>
      <c r="Y24" s="35"/>
      <c r="Z24" s="35"/>
      <c r="AA24" s="35"/>
      <c r="AB24" s="40"/>
      <c r="AC24" s="41"/>
      <c r="AD24" s="40"/>
      <c r="AE24" s="42"/>
      <c r="AF24" s="43"/>
    </row>
    <row r="25" spans="1:32" ht="12.75">
      <c r="A25" s="28"/>
      <c r="B25" s="29"/>
      <c r="C25" s="30"/>
      <c r="D25" s="29"/>
      <c r="E25" s="31"/>
      <c r="F25" s="31"/>
      <c r="G25" s="30"/>
      <c r="H25" s="32"/>
      <c r="I25" s="32"/>
      <c r="J25" s="29"/>
      <c r="K25" s="33"/>
      <c r="L25" s="30"/>
      <c r="M25" s="30"/>
      <c r="N25" s="34">
        <v>16</v>
      </c>
      <c r="O25" s="35">
        <v>0.56</v>
      </c>
      <c r="P25" s="35">
        <v>0.41</v>
      </c>
      <c r="Q25" s="35">
        <v>0.19</v>
      </c>
      <c r="R25" s="35">
        <f>((O25*P25)*2)+((P25*Q25)*2)</f>
        <v>0.615</v>
      </c>
      <c r="S25" s="40">
        <f>R25*10</f>
        <v>6.15</v>
      </c>
      <c r="T25" s="41">
        <f>O25*P25*Q25</f>
        <v>0.043624</v>
      </c>
      <c r="U25" s="40">
        <f>T25*187.5</f>
        <v>8.1795</v>
      </c>
      <c r="V25" s="60">
        <f>U25+S25</f>
        <v>14.329500000000001</v>
      </c>
      <c r="W25" s="34"/>
      <c r="X25" s="35"/>
      <c r="Y25" s="35"/>
      <c r="Z25" s="35"/>
      <c r="AA25" s="35"/>
      <c r="AB25" s="40"/>
      <c r="AC25" s="41"/>
      <c r="AD25" s="40"/>
      <c r="AE25" s="42"/>
      <c r="AF25" s="43"/>
    </row>
    <row r="26" spans="1:32" ht="12.75">
      <c r="A26" s="28"/>
      <c r="B26" s="29"/>
      <c r="C26" s="30"/>
      <c r="D26" s="29"/>
      <c r="E26" s="31"/>
      <c r="F26" s="31"/>
      <c r="G26" s="30"/>
      <c r="H26" s="32"/>
      <c r="I26" s="32"/>
      <c r="J26" s="29"/>
      <c r="K26" s="33"/>
      <c r="L26" s="30"/>
      <c r="M26" s="30"/>
      <c r="N26" s="34">
        <v>17</v>
      </c>
      <c r="O26" s="35">
        <v>0.37</v>
      </c>
      <c r="P26" s="35">
        <v>0.2</v>
      </c>
      <c r="Q26" s="35">
        <v>0.13</v>
      </c>
      <c r="R26" s="35">
        <f>((O26*P26)*2)+((P26*Q26)*2)</f>
        <v>0.2</v>
      </c>
      <c r="S26" s="40">
        <f>R26*10</f>
        <v>2</v>
      </c>
      <c r="T26" s="41">
        <f>O26*P26*Q26</f>
        <v>0.00962</v>
      </c>
      <c r="U26" s="40">
        <f>T26*187.5</f>
        <v>1.80375</v>
      </c>
      <c r="V26" s="60">
        <f>U26+S26</f>
        <v>3.80375</v>
      </c>
      <c r="W26" s="34"/>
      <c r="X26" s="35"/>
      <c r="Y26" s="35"/>
      <c r="Z26" s="35"/>
      <c r="AA26" s="35"/>
      <c r="AB26" s="40"/>
      <c r="AC26" s="41"/>
      <c r="AD26" s="40"/>
      <c r="AE26" s="42"/>
      <c r="AF26" s="43"/>
    </row>
    <row r="27" spans="1:32" ht="12.75">
      <c r="A27" s="28"/>
      <c r="B27" s="29"/>
      <c r="C27" s="30">
        <v>4</v>
      </c>
      <c r="D27" s="29" t="s">
        <v>56</v>
      </c>
      <c r="E27" s="31">
        <v>87.218</v>
      </c>
      <c r="F27" s="31">
        <v>699.992</v>
      </c>
      <c r="G27" s="30">
        <v>3</v>
      </c>
      <c r="H27" s="32">
        <v>29</v>
      </c>
      <c r="I27" s="32">
        <v>24</v>
      </c>
      <c r="J27" s="29">
        <f>PI()*G27*H27*I27/6</f>
        <v>1093.274243449248</v>
      </c>
      <c r="K27" s="33">
        <f>J27*5.25</f>
        <v>5739.689778108552</v>
      </c>
      <c r="L27" s="30">
        <v>6</v>
      </c>
      <c r="M27" s="30">
        <v>0</v>
      </c>
      <c r="N27" s="34">
        <v>3</v>
      </c>
      <c r="O27" s="35">
        <v>1.69</v>
      </c>
      <c r="P27" s="35">
        <v>0.53</v>
      </c>
      <c r="Q27" s="35">
        <v>0.45</v>
      </c>
      <c r="R27" s="35">
        <f>((O27*P27)*2)+((P27*Q27)*2)</f>
        <v>2.2684</v>
      </c>
      <c r="S27" s="40">
        <f>R27*10</f>
        <v>22.684</v>
      </c>
      <c r="T27" s="41">
        <f>O27*P27*Q27</f>
        <v>0.403065</v>
      </c>
      <c r="U27" s="40">
        <f>T27*187.5</f>
        <v>75.5746875</v>
      </c>
      <c r="V27" s="60">
        <f>U27+S27</f>
        <v>98.2586875</v>
      </c>
      <c r="W27" s="34"/>
      <c r="X27" s="35"/>
      <c r="Y27" s="35"/>
      <c r="Z27" s="35"/>
      <c r="AA27" s="35"/>
      <c r="AB27" s="40"/>
      <c r="AC27" s="41"/>
      <c r="AD27" s="40"/>
      <c r="AE27" s="42"/>
      <c r="AF27" s="43"/>
    </row>
    <row r="28" spans="1:32" ht="12.75">
      <c r="A28" s="28"/>
      <c r="B28" s="29"/>
      <c r="C28" s="30"/>
      <c r="D28" s="29"/>
      <c r="E28" s="31"/>
      <c r="F28" s="31"/>
      <c r="G28" s="30"/>
      <c r="H28" s="32"/>
      <c r="I28" s="32"/>
      <c r="J28" s="29"/>
      <c r="K28" s="33"/>
      <c r="L28" s="30"/>
      <c r="M28" s="30"/>
      <c r="N28" s="34">
        <v>4</v>
      </c>
      <c r="O28" s="35">
        <v>1.6800000000000002</v>
      </c>
      <c r="P28" s="35">
        <v>0.51</v>
      </c>
      <c r="Q28" s="35">
        <v>0.36</v>
      </c>
      <c r="R28" s="35">
        <f>((O28*P28)*2)+((P28*Q28)*2)</f>
        <v>2.0808</v>
      </c>
      <c r="S28" s="40">
        <f>R28*10</f>
        <v>20.808</v>
      </c>
      <c r="T28" s="41">
        <f>O28*P28*Q28</f>
        <v>0.30844800000000006</v>
      </c>
      <c r="U28" s="40">
        <f>T28*187.5</f>
        <v>57.83400000000001</v>
      </c>
      <c r="V28" s="60">
        <f>U28+S28</f>
        <v>78.64200000000001</v>
      </c>
      <c r="W28" s="34"/>
      <c r="X28" s="35"/>
      <c r="Y28" s="35"/>
      <c r="Z28" s="35"/>
      <c r="AA28" s="35"/>
      <c r="AB28" s="40"/>
      <c r="AC28" s="41"/>
      <c r="AD28" s="40"/>
      <c r="AE28" s="42"/>
      <c r="AF28" s="43"/>
    </row>
    <row r="29" spans="1:32" ht="12.75">
      <c r="A29" s="28"/>
      <c r="B29" s="29"/>
      <c r="C29" s="30"/>
      <c r="D29" s="29"/>
      <c r="E29" s="31"/>
      <c r="F29" s="31"/>
      <c r="G29" s="30"/>
      <c r="H29" s="32"/>
      <c r="I29" s="32"/>
      <c r="J29" s="29"/>
      <c r="K29" s="33"/>
      <c r="L29" s="30"/>
      <c r="M29" s="30"/>
      <c r="N29" s="34">
        <v>5</v>
      </c>
      <c r="O29" s="35">
        <v>1.64</v>
      </c>
      <c r="P29" s="35">
        <v>0.95</v>
      </c>
      <c r="Q29" s="35">
        <v>0.36</v>
      </c>
      <c r="R29" s="35">
        <f>((O29*P29)*2)+((P29*Q29)*2)</f>
        <v>3.8</v>
      </c>
      <c r="S29" s="40">
        <f>R29*10</f>
        <v>38</v>
      </c>
      <c r="T29" s="41">
        <f>O29*P29*Q29</f>
        <v>0.5608799999999999</v>
      </c>
      <c r="U29" s="40">
        <f>T29*187.5</f>
        <v>105.16499999999999</v>
      </c>
      <c r="V29" s="60">
        <f>U29+S29</f>
        <v>143.165</v>
      </c>
      <c r="W29" s="34"/>
      <c r="X29" s="35"/>
      <c r="Y29" s="35"/>
      <c r="Z29" s="35"/>
      <c r="AA29" s="35"/>
      <c r="AB29" s="40"/>
      <c r="AC29" s="41"/>
      <c r="AD29" s="40"/>
      <c r="AE29" s="42"/>
      <c r="AF29" s="43"/>
    </row>
    <row r="30" spans="1:32" ht="12.75">
      <c r="A30" s="28"/>
      <c r="B30" s="29"/>
      <c r="C30" s="30"/>
      <c r="D30" s="29"/>
      <c r="E30" s="31"/>
      <c r="F30" s="31"/>
      <c r="G30" s="30"/>
      <c r="H30" s="32"/>
      <c r="I30" s="32"/>
      <c r="J30" s="29"/>
      <c r="K30" s="33"/>
      <c r="L30" s="30"/>
      <c r="M30" s="30"/>
      <c r="N30" s="34">
        <v>6</v>
      </c>
      <c r="O30" s="35">
        <v>0.58</v>
      </c>
      <c r="P30" s="35">
        <v>0.29</v>
      </c>
      <c r="Q30" s="35">
        <v>0.2</v>
      </c>
      <c r="R30" s="35">
        <f>((O30*P30)*2)+((P30*Q30)*2)</f>
        <v>0.45239999999999997</v>
      </c>
      <c r="S30" s="40">
        <f>R30*10</f>
        <v>4.524</v>
      </c>
      <c r="T30" s="41">
        <f>O30*P30*Q30</f>
        <v>0.033639999999999996</v>
      </c>
      <c r="U30" s="40">
        <f>T30*187.5</f>
        <v>6.307499999999999</v>
      </c>
      <c r="V30" s="60">
        <f>U30+S30</f>
        <v>10.831499999999998</v>
      </c>
      <c r="W30" s="34"/>
      <c r="X30" s="35"/>
      <c r="Y30" s="35"/>
      <c r="Z30" s="35"/>
      <c r="AA30" s="35"/>
      <c r="AB30" s="40"/>
      <c r="AC30" s="41"/>
      <c r="AD30" s="40"/>
      <c r="AE30" s="42"/>
      <c r="AF30" s="43"/>
    </row>
    <row r="31" spans="1:32" ht="12.75">
      <c r="A31" s="28"/>
      <c r="B31" s="29"/>
      <c r="C31" s="30"/>
      <c r="D31" s="29"/>
      <c r="E31" s="31"/>
      <c r="F31" s="31"/>
      <c r="G31" s="30"/>
      <c r="H31" s="32"/>
      <c r="I31" s="32"/>
      <c r="J31" s="29"/>
      <c r="K31" s="33"/>
      <c r="L31" s="30"/>
      <c r="M31" s="30"/>
      <c r="N31" s="34">
        <v>7</v>
      </c>
      <c r="O31" s="35">
        <v>0.71</v>
      </c>
      <c r="P31" s="35">
        <v>0.4</v>
      </c>
      <c r="Q31" s="35">
        <v>0.16</v>
      </c>
      <c r="R31" s="35">
        <f>((O31*P31)*2)+((P31*Q31)*2)</f>
        <v>0.696</v>
      </c>
      <c r="S31" s="40">
        <f>R31*10</f>
        <v>6.959999999999999</v>
      </c>
      <c r="T31" s="41">
        <f>O31*P31*Q31</f>
        <v>0.045439999999999994</v>
      </c>
      <c r="U31" s="40">
        <f>T31*187.5</f>
        <v>8.52</v>
      </c>
      <c r="V31" s="60">
        <f>U31+S31</f>
        <v>15.479999999999999</v>
      </c>
      <c r="W31" s="34"/>
      <c r="X31" s="35"/>
      <c r="Y31" s="35"/>
      <c r="Z31" s="35"/>
      <c r="AA31" s="35"/>
      <c r="AB31" s="40"/>
      <c r="AC31" s="41"/>
      <c r="AD31" s="40"/>
      <c r="AE31" s="42"/>
      <c r="AF31" s="43"/>
    </row>
    <row r="32" spans="1:32" ht="12.75">
      <c r="A32" s="28"/>
      <c r="B32" s="29"/>
      <c r="C32" s="30"/>
      <c r="D32" s="29"/>
      <c r="E32" s="31"/>
      <c r="F32" s="31"/>
      <c r="G32" s="30"/>
      <c r="H32" s="32"/>
      <c r="I32" s="32"/>
      <c r="J32" s="29"/>
      <c r="K32" s="33"/>
      <c r="L32" s="30"/>
      <c r="M32" s="30"/>
      <c r="N32" s="34">
        <v>9</v>
      </c>
      <c r="O32" s="35">
        <v>0.9</v>
      </c>
      <c r="P32" s="35">
        <v>0.7</v>
      </c>
      <c r="Q32" s="35">
        <v>0.7</v>
      </c>
      <c r="R32" s="35">
        <f>((O32*P32)*2)+((P32*Q32)*2)</f>
        <v>2.2399999999999998</v>
      </c>
      <c r="S32" s="40">
        <f>R32*10</f>
        <v>22.4</v>
      </c>
      <c r="T32" s="41">
        <f>O32*P32*Q32</f>
        <v>0.44099999999999995</v>
      </c>
      <c r="U32" s="40">
        <f>T32*187.5</f>
        <v>82.68749999999999</v>
      </c>
      <c r="V32" s="60">
        <f>U32+S32</f>
        <v>105.08749999999998</v>
      </c>
      <c r="W32" s="34"/>
      <c r="X32" s="35"/>
      <c r="Y32" s="35"/>
      <c r="Z32" s="35"/>
      <c r="AA32" s="35"/>
      <c r="AB32" s="40"/>
      <c r="AC32" s="41"/>
      <c r="AD32" s="40"/>
      <c r="AE32" s="42"/>
      <c r="AF32" s="43"/>
    </row>
    <row r="33" spans="1:32" ht="12.75">
      <c r="A33" s="28"/>
      <c r="B33" s="29"/>
      <c r="C33" s="61" t="s">
        <v>57</v>
      </c>
      <c r="D33" s="29"/>
      <c r="E33" s="31"/>
      <c r="F33" s="31"/>
      <c r="G33" s="30"/>
      <c r="H33" s="32"/>
      <c r="I33" s="32"/>
      <c r="J33" s="29"/>
      <c r="K33" s="33"/>
      <c r="L33" s="30"/>
      <c r="M33" s="30"/>
      <c r="N33" s="34" t="s">
        <v>58</v>
      </c>
      <c r="O33" s="35"/>
      <c r="P33" s="35"/>
      <c r="Q33" s="35"/>
      <c r="R33" s="35"/>
      <c r="S33" s="40">
        <v>28.5751428571429</v>
      </c>
      <c r="T33" s="41"/>
      <c r="U33" s="40">
        <v>92.0199107142857</v>
      </c>
      <c r="V33" s="60">
        <f>U33+S33</f>
        <v>120.5950535714286</v>
      </c>
      <c r="W33" s="34"/>
      <c r="X33" s="35"/>
      <c r="Y33" s="35"/>
      <c r="Z33" s="35"/>
      <c r="AA33" s="35"/>
      <c r="AB33" s="40"/>
      <c r="AC33" s="41"/>
      <c r="AD33" s="40"/>
      <c r="AE33" s="42"/>
      <c r="AF33" s="43"/>
    </row>
    <row r="34" spans="1:32" ht="12.75">
      <c r="A34" s="44"/>
      <c r="B34" s="45" t="s">
        <v>52</v>
      </c>
      <c r="C34" s="46"/>
      <c r="D34" s="45"/>
      <c r="E34" s="47"/>
      <c r="F34" s="47"/>
      <c r="G34" s="46"/>
      <c r="H34" s="48"/>
      <c r="I34" s="48"/>
      <c r="J34" s="45"/>
      <c r="K34" s="49">
        <f>SUM(K19:K27)</f>
        <v>26422.365013016955</v>
      </c>
      <c r="L34" s="46"/>
      <c r="M34" s="46"/>
      <c r="N34" s="50"/>
      <c r="O34" s="51"/>
      <c r="P34" s="51"/>
      <c r="Q34" s="51"/>
      <c r="R34" s="51"/>
      <c r="S34" s="56"/>
      <c r="T34" s="57"/>
      <c r="U34" s="56"/>
      <c r="V34" s="49">
        <f>SUM(V19:V33)</f>
        <v>1808.9258035714288</v>
      </c>
      <c r="W34" s="50"/>
      <c r="X34" s="51"/>
      <c r="Y34" s="51"/>
      <c r="Z34" s="51"/>
      <c r="AA34" s="51"/>
      <c r="AB34" s="56"/>
      <c r="AC34" s="57"/>
      <c r="AD34" s="56"/>
      <c r="AE34" s="49">
        <f>SUM(AE19:AE27)</f>
        <v>241</v>
      </c>
      <c r="AF34" s="58">
        <f>K34+V34+AE34</f>
        <v>28472.290816588385</v>
      </c>
    </row>
    <row r="35" spans="1:32" ht="12.75">
      <c r="A35" s="12">
        <v>4</v>
      </c>
      <c r="B35" s="13" t="s">
        <v>59</v>
      </c>
      <c r="C35" s="14">
        <v>5</v>
      </c>
      <c r="D35" s="13" t="s">
        <v>60</v>
      </c>
      <c r="E35" s="15">
        <v>86.985</v>
      </c>
      <c r="F35" s="15">
        <v>700.166</v>
      </c>
      <c r="G35" s="14">
        <v>4</v>
      </c>
      <c r="H35" s="16">
        <v>26</v>
      </c>
      <c r="I35" s="16">
        <v>26</v>
      </c>
      <c r="J35" s="13">
        <f>PI()*G35*H35*I35/6</f>
        <v>1415.8110892178001</v>
      </c>
      <c r="K35" s="17">
        <f>J35*5.25</f>
        <v>7433.008218393451</v>
      </c>
      <c r="L35" s="14">
        <v>10</v>
      </c>
      <c r="M35" s="14">
        <v>1</v>
      </c>
      <c r="N35" s="18">
        <v>22</v>
      </c>
      <c r="O35" s="19">
        <v>1.72</v>
      </c>
      <c r="P35" s="19">
        <v>1.39</v>
      </c>
      <c r="Q35" s="19">
        <v>0.36</v>
      </c>
      <c r="R35" s="19">
        <f>((O35*P35)*2)+((P35*Q35)*2)</f>
        <v>5.782399999999999</v>
      </c>
      <c r="S35" s="24">
        <f>R35*10</f>
        <v>57.82399999999999</v>
      </c>
      <c r="T35" s="25">
        <f>O35*P35*Q35</f>
        <v>0.8606879999999998</v>
      </c>
      <c r="U35" s="24">
        <f>T35*187.5</f>
        <v>161.37899999999996</v>
      </c>
      <c r="V35" s="59">
        <f>U35+S35</f>
        <v>219.20299999999995</v>
      </c>
      <c r="W35" s="18" t="s">
        <v>55</v>
      </c>
      <c r="X35" s="19"/>
      <c r="Y35" s="19"/>
      <c r="Z35" s="19"/>
      <c r="AA35" s="19"/>
      <c r="AB35" s="24">
        <v>90</v>
      </c>
      <c r="AC35" s="25"/>
      <c r="AD35" s="24">
        <v>151</v>
      </c>
      <c r="AE35" s="26">
        <f>AB35+AD35</f>
        <v>241</v>
      </c>
      <c r="AF35" s="27"/>
    </row>
    <row r="36" spans="1:32" ht="12.75">
      <c r="A36" s="28"/>
      <c r="B36" s="29"/>
      <c r="C36" s="30"/>
      <c r="D36" s="29"/>
      <c r="E36" s="31"/>
      <c r="F36" s="31"/>
      <c r="G36" s="30"/>
      <c r="H36" s="32"/>
      <c r="I36" s="32"/>
      <c r="J36" s="29"/>
      <c r="K36" s="33"/>
      <c r="L36" s="30"/>
      <c r="M36" s="30"/>
      <c r="N36" s="34">
        <v>23</v>
      </c>
      <c r="O36" s="35">
        <v>1.9</v>
      </c>
      <c r="P36" s="35">
        <v>2.67</v>
      </c>
      <c r="Q36" s="35">
        <v>0.35</v>
      </c>
      <c r="R36" s="35">
        <f>((O36*P36)*2)+((P36*Q36)*2)</f>
        <v>12.014999999999999</v>
      </c>
      <c r="S36" s="40">
        <f>R36*10</f>
        <v>120.14999999999999</v>
      </c>
      <c r="T36" s="41">
        <f>O36*P36*Q36</f>
        <v>1.7755499999999997</v>
      </c>
      <c r="U36" s="40">
        <f>T36*187.5</f>
        <v>332.915625</v>
      </c>
      <c r="V36" s="60">
        <f>U36+S36</f>
        <v>453.06562499999995</v>
      </c>
      <c r="W36" s="34"/>
      <c r="X36" s="35"/>
      <c r="Y36" s="35"/>
      <c r="Z36" s="35"/>
      <c r="AA36" s="35"/>
      <c r="AB36" s="40"/>
      <c r="AC36" s="41"/>
      <c r="AD36" s="40"/>
      <c r="AE36" s="42"/>
      <c r="AF36" s="43"/>
    </row>
    <row r="37" spans="1:32" ht="12.75">
      <c r="A37" s="28"/>
      <c r="B37" s="29"/>
      <c r="C37" s="30"/>
      <c r="D37" s="29"/>
      <c r="E37" s="31"/>
      <c r="F37" s="31"/>
      <c r="G37" s="30"/>
      <c r="H37" s="32"/>
      <c r="I37" s="32"/>
      <c r="J37" s="29"/>
      <c r="K37" s="33"/>
      <c r="L37" s="30"/>
      <c r="M37" s="30"/>
      <c r="N37" s="34">
        <v>24</v>
      </c>
      <c r="O37" s="35">
        <v>1.74</v>
      </c>
      <c r="P37" s="35">
        <v>0.7</v>
      </c>
      <c r="Q37" s="35">
        <v>0.46</v>
      </c>
      <c r="R37" s="35">
        <f>((O37*P37)*2)+((P37*Q37)*2)</f>
        <v>3.08</v>
      </c>
      <c r="S37" s="40">
        <f>R37*10</f>
        <v>30.8</v>
      </c>
      <c r="T37" s="41">
        <f>O37*P37*Q37</f>
        <v>0.56028</v>
      </c>
      <c r="U37" s="40">
        <f>T37*187.5</f>
        <v>105.0525</v>
      </c>
      <c r="V37" s="60">
        <f>U37+S37</f>
        <v>135.8525</v>
      </c>
      <c r="W37" s="34"/>
      <c r="X37" s="35"/>
      <c r="Y37" s="35"/>
      <c r="Z37" s="35"/>
      <c r="AA37" s="35"/>
      <c r="AB37" s="40"/>
      <c r="AC37" s="41"/>
      <c r="AD37" s="40"/>
      <c r="AE37" s="42"/>
      <c r="AF37" s="43"/>
    </row>
    <row r="38" spans="1:32" ht="12.75">
      <c r="A38" s="28"/>
      <c r="B38" s="29"/>
      <c r="C38" s="30"/>
      <c r="D38" s="29"/>
      <c r="E38" s="31"/>
      <c r="F38" s="31"/>
      <c r="G38" s="30"/>
      <c r="H38" s="32"/>
      <c r="I38" s="32"/>
      <c r="J38" s="29"/>
      <c r="K38" s="33"/>
      <c r="L38" s="30"/>
      <c r="M38" s="30"/>
      <c r="N38" s="34">
        <v>25</v>
      </c>
      <c r="O38" s="35">
        <v>3.9</v>
      </c>
      <c r="P38" s="35">
        <v>1.19</v>
      </c>
      <c r="Q38" s="35">
        <v>0.27</v>
      </c>
      <c r="R38" s="35">
        <f>((O38*P38)*2)+((P38*Q38)*2)</f>
        <v>9.9246</v>
      </c>
      <c r="S38" s="40">
        <f>R38*10</f>
        <v>99.246</v>
      </c>
      <c r="T38" s="41">
        <f>O38*P38*Q38</f>
        <v>1.2530700000000001</v>
      </c>
      <c r="U38" s="40">
        <f>T38*187.5</f>
        <v>234.95062500000003</v>
      </c>
      <c r="V38" s="60">
        <f>U38+S38</f>
        <v>334.19662500000004</v>
      </c>
      <c r="W38" s="34"/>
      <c r="X38" s="35"/>
      <c r="Y38" s="35"/>
      <c r="Z38" s="35"/>
      <c r="AA38" s="35"/>
      <c r="AB38" s="40"/>
      <c r="AC38" s="41"/>
      <c r="AD38" s="40"/>
      <c r="AE38" s="42"/>
      <c r="AF38" s="43"/>
    </row>
    <row r="39" spans="1:32" ht="12.75">
      <c r="A39" s="28"/>
      <c r="B39" s="29"/>
      <c r="C39" s="30"/>
      <c r="D39" s="29"/>
      <c r="E39" s="31"/>
      <c r="F39" s="31"/>
      <c r="G39" s="30"/>
      <c r="H39" s="32"/>
      <c r="I39" s="32"/>
      <c r="J39" s="29"/>
      <c r="K39" s="33"/>
      <c r="L39" s="30"/>
      <c r="M39" s="30"/>
      <c r="N39" s="34">
        <v>26</v>
      </c>
      <c r="O39" s="35">
        <v>1.82</v>
      </c>
      <c r="P39" s="35">
        <v>0.73</v>
      </c>
      <c r="Q39" s="35">
        <v>0.43</v>
      </c>
      <c r="R39" s="35">
        <f>((O39*P39)*2)+((P39*Q39)*2)</f>
        <v>3.285</v>
      </c>
      <c r="S39" s="40">
        <f>R39*10</f>
        <v>32.85</v>
      </c>
      <c r="T39" s="41">
        <f>O39*P39*Q39</f>
        <v>0.571298</v>
      </c>
      <c r="U39" s="40">
        <f>T39*187.5</f>
        <v>107.118375</v>
      </c>
      <c r="V39" s="60">
        <f>U39+S39</f>
        <v>139.968375</v>
      </c>
      <c r="W39" s="34"/>
      <c r="X39" s="35"/>
      <c r="Y39" s="35"/>
      <c r="Z39" s="35"/>
      <c r="AA39" s="35"/>
      <c r="AB39" s="40"/>
      <c r="AC39" s="41"/>
      <c r="AD39" s="40"/>
      <c r="AE39" s="42"/>
      <c r="AF39" s="43"/>
    </row>
    <row r="40" spans="1:32" ht="12.75">
      <c r="A40" s="28"/>
      <c r="B40" s="29"/>
      <c r="C40" s="30"/>
      <c r="D40" s="29"/>
      <c r="E40" s="31"/>
      <c r="F40" s="31"/>
      <c r="G40" s="30"/>
      <c r="H40" s="32"/>
      <c r="I40" s="32"/>
      <c r="J40" s="29"/>
      <c r="K40" s="33"/>
      <c r="L40" s="30"/>
      <c r="M40" s="30"/>
      <c r="N40" s="34">
        <v>27</v>
      </c>
      <c r="O40" s="35">
        <v>1.82</v>
      </c>
      <c r="P40" s="35">
        <v>0.65</v>
      </c>
      <c r="Q40" s="35">
        <v>0.58</v>
      </c>
      <c r="R40" s="35">
        <f>((O40*P40)*2)+((P40*Q40)*2)</f>
        <v>3.12</v>
      </c>
      <c r="S40" s="40">
        <f>R40*10</f>
        <v>31.200000000000003</v>
      </c>
      <c r="T40" s="41">
        <f>O40*P40*Q40</f>
        <v>0.68614</v>
      </c>
      <c r="U40" s="40">
        <f>T40*187.5</f>
        <v>128.65125</v>
      </c>
      <c r="V40" s="60">
        <f>U40+S40</f>
        <v>159.85125</v>
      </c>
      <c r="W40" s="34"/>
      <c r="X40" s="35"/>
      <c r="Y40" s="35"/>
      <c r="Z40" s="35"/>
      <c r="AA40" s="35"/>
      <c r="AB40" s="40"/>
      <c r="AC40" s="41"/>
      <c r="AD40" s="40"/>
      <c r="AE40" s="42"/>
      <c r="AF40" s="43"/>
    </row>
    <row r="41" spans="1:32" ht="12.75">
      <c r="A41" s="28"/>
      <c r="B41" s="29"/>
      <c r="C41" s="30"/>
      <c r="D41" s="29"/>
      <c r="E41" s="31"/>
      <c r="F41" s="31"/>
      <c r="G41" s="30"/>
      <c r="H41" s="32"/>
      <c r="I41" s="32"/>
      <c r="J41" s="29"/>
      <c r="K41" s="33"/>
      <c r="L41" s="30"/>
      <c r="M41" s="30"/>
      <c r="N41" s="34">
        <v>28</v>
      </c>
      <c r="O41" s="35">
        <v>1.69</v>
      </c>
      <c r="P41" s="35">
        <v>1.07</v>
      </c>
      <c r="Q41" s="35">
        <v>0.59</v>
      </c>
      <c r="R41" s="35">
        <f>((O41*P41)*2)+((P41*Q41)*2)</f>
        <v>4.8792</v>
      </c>
      <c r="S41" s="40">
        <f>R41*10</f>
        <v>48.792</v>
      </c>
      <c r="T41" s="41">
        <f>O41*P41*Q41</f>
        <v>1.066897</v>
      </c>
      <c r="U41" s="40">
        <f>T41*187.5</f>
        <v>200.0431875</v>
      </c>
      <c r="V41" s="60">
        <f>U41+S41</f>
        <v>248.8351875</v>
      </c>
      <c r="W41" s="34"/>
      <c r="X41" s="35"/>
      <c r="Y41" s="35"/>
      <c r="Z41" s="35"/>
      <c r="AA41" s="35"/>
      <c r="AB41" s="40"/>
      <c r="AC41" s="41"/>
      <c r="AD41" s="40"/>
      <c r="AE41" s="42"/>
      <c r="AF41" s="43"/>
    </row>
    <row r="42" spans="1:32" ht="12.75">
      <c r="A42" s="28"/>
      <c r="B42" s="29"/>
      <c r="C42" s="30"/>
      <c r="D42" s="29"/>
      <c r="E42" s="31"/>
      <c r="F42" s="31"/>
      <c r="G42" s="30"/>
      <c r="H42" s="32"/>
      <c r="I42" s="32"/>
      <c r="J42" s="29"/>
      <c r="K42" s="33"/>
      <c r="L42" s="30"/>
      <c r="M42" s="30"/>
      <c r="N42" s="34">
        <v>29</v>
      </c>
      <c r="O42" s="35">
        <v>0.65</v>
      </c>
      <c r="P42" s="35">
        <v>0.33</v>
      </c>
      <c r="Q42" s="35">
        <v>0.18</v>
      </c>
      <c r="R42" s="35">
        <f>((O42*P42)*2)+((P42*Q42)*2)</f>
        <v>0.5478000000000001</v>
      </c>
      <c r="S42" s="40">
        <f>R42*10</f>
        <v>5.478000000000001</v>
      </c>
      <c r="T42" s="41">
        <f>O42*P42*Q42</f>
        <v>0.038610000000000005</v>
      </c>
      <c r="U42" s="40">
        <f>T42*187.5</f>
        <v>7.239375000000001</v>
      </c>
      <c r="V42" s="60">
        <f>U42+S42</f>
        <v>12.717375</v>
      </c>
      <c r="W42" s="34"/>
      <c r="X42" s="35"/>
      <c r="Y42" s="35"/>
      <c r="Z42" s="35"/>
      <c r="AA42" s="35"/>
      <c r="AB42" s="40"/>
      <c r="AC42" s="41"/>
      <c r="AD42" s="40"/>
      <c r="AE42" s="42"/>
      <c r="AF42" s="43"/>
    </row>
    <row r="43" spans="1:32" ht="12.75">
      <c r="A43" s="28"/>
      <c r="B43" s="29"/>
      <c r="C43" s="30"/>
      <c r="D43" s="29"/>
      <c r="E43" s="31"/>
      <c r="F43" s="31"/>
      <c r="G43" s="30"/>
      <c r="H43" s="32"/>
      <c r="I43" s="32"/>
      <c r="J43" s="29"/>
      <c r="K43" s="33"/>
      <c r="L43" s="30"/>
      <c r="M43" s="30"/>
      <c r="N43" s="34">
        <v>30</v>
      </c>
      <c r="O43" s="35">
        <v>1</v>
      </c>
      <c r="P43" s="35">
        <v>0.48</v>
      </c>
      <c r="Q43" s="35">
        <v>0.38</v>
      </c>
      <c r="R43" s="35">
        <f>((O43*P43)*2)+((P43*Q43)*2)</f>
        <v>1.3248</v>
      </c>
      <c r="S43" s="40">
        <f>R43*10</f>
        <v>13.248</v>
      </c>
      <c r="T43" s="41">
        <f>O43*P43*Q43</f>
        <v>0.1824</v>
      </c>
      <c r="U43" s="40">
        <f>T43*187.5</f>
        <v>34.2</v>
      </c>
      <c r="V43" s="60">
        <f>U43+S43</f>
        <v>47.448</v>
      </c>
      <c r="W43" s="34"/>
      <c r="X43" s="35"/>
      <c r="Y43" s="35"/>
      <c r="Z43" s="35"/>
      <c r="AA43" s="35"/>
      <c r="AB43" s="40"/>
      <c r="AC43" s="41"/>
      <c r="AD43" s="40"/>
      <c r="AE43" s="42"/>
      <c r="AF43" s="43"/>
    </row>
    <row r="44" spans="1:32" ht="12.75">
      <c r="A44" s="28"/>
      <c r="B44" s="29"/>
      <c r="C44" s="30"/>
      <c r="D44" s="29"/>
      <c r="E44" s="31"/>
      <c r="F44" s="31"/>
      <c r="G44" s="30"/>
      <c r="H44" s="32"/>
      <c r="I44" s="32"/>
      <c r="J44" s="29"/>
      <c r="K44" s="33"/>
      <c r="L44" s="30"/>
      <c r="M44" s="30"/>
      <c r="N44" s="34">
        <v>31</v>
      </c>
      <c r="O44" s="35">
        <v>0.6000000000000001</v>
      </c>
      <c r="P44" s="35">
        <v>0.29</v>
      </c>
      <c r="Q44" s="35">
        <v>0.13</v>
      </c>
      <c r="R44" s="35">
        <f>((O44*P44)*2)+((P44*Q44)*2)</f>
        <v>0.4234</v>
      </c>
      <c r="S44" s="40">
        <f>R44*10</f>
        <v>4.234</v>
      </c>
      <c r="T44" s="41">
        <f>O44*P44*Q44</f>
        <v>0.02262</v>
      </c>
      <c r="U44" s="40">
        <f>T44*187.5</f>
        <v>4.24125</v>
      </c>
      <c r="V44" s="60">
        <f>U44+S44</f>
        <v>8.475249999999999</v>
      </c>
      <c r="W44" s="34"/>
      <c r="X44" s="35"/>
      <c r="Y44" s="35"/>
      <c r="Z44" s="35"/>
      <c r="AA44" s="35"/>
      <c r="AB44" s="40"/>
      <c r="AC44" s="41"/>
      <c r="AD44" s="40"/>
      <c r="AE44" s="42"/>
      <c r="AF44" s="43"/>
    </row>
    <row r="45" spans="1:32" ht="12.75">
      <c r="A45" s="28"/>
      <c r="B45" s="29"/>
      <c r="C45" s="30">
        <v>6</v>
      </c>
      <c r="D45" s="29" t="s">
        <v>9</v>
      </c>
      <c r="E45" s="31">
        <v>86.955</v>
      </c>
      <c r="F45" s="31">
        <v>700.125</v>
      </c>
      <c r="G45" s="30">
        <v>4</v>
      </c>
      <c r="H45" s="32">
        <v>39</v>
      </c>
      <c r="I45" s="32">
        <v>20</v>
      </c>
      <c r="J45" s="29">
        <f>PI()*G45*H45*I45/6</f>
        <v>1633.6281798666923</v>
      </c>
      <c r="K45" s="33">
        <f>J45*5.25</f>
        <v>8576.547944300135</v>
      </c>
      <c r="L45" s="30">
        <v>42</v>
      </c>
      <c r="M45" s="30">
        <v>1</v>
      </c>
      <c r="N45" s="34">
        <v>62</v>
      </c>
      <c r="O45" s="35">
        <v>1.19</v>
      </c>
      <c r="P45" s="35">
        <v>0.39</v>
      </c>
      <c r="Q45" s="35">
        <v>0.33</v>
      </c>
      <c r="R45" s="35">
        <f>((O45*P45)*2)+((P45*Q45)*2)</f>
        <v>1.1856</v>
      </c>
      <c r="S45" s="40">
        <f>R45*10</f>
        <v>11.856</v>
      </c>
      <c r="T45" s="41">
        <f>O45*P45*Q45</f>
        <v>0.153153</v>
      </c>
      <c r="U45" s="40">
        <f>T45*187.5</f>
        <v>28.716187500000004</v>
      </c>
      <c r="V45" s="60">
        <f>U45+S45</f>
        <v>40.572187500000005</v>
      </c>
      <c r="W45" s="34" t="s">
        <v>55</v>
      </c>
      <c r="X45" s="35"/>
      <c r="Y45" s="35"/>
      <c r="Z45" s="35"/>
      <c r="AA45" s="35"/>
      <c r="AB45" s="40">
        <v>90</v>
      </c>
      <c r="AC45" s="41"/>
      <c r="AD45" s="40">
        <v>151</v>
      </c>
      <c r="AE45" s="42">
        <f>AB45+AD45</f>
        <v>241</v>
      </c>
      <c r="AF45" s="43"/>
    </row>
    <row r="46" spans="1:32" ht="12.75">
      <c r="A46" s="28"/>
      <c r="B46" s="29"/>
      <c r="C46" s="30"/>
      <c r="D46" s="29"/>
      <c r="E46" s="31"/>
      <c r="F46" s="31"/>
      <c r="G46" s="30"/>
      <c r="H46" s="32"/>
      <c r="I46" s="32"/>
      <c r="J46" s="29"/>
      <c r="K46" s="33"/>
      <c r="L46" s="30"/>
      <c r="M46" s="30"/>
      <c r="N46" s="34">
        <v>63</v>
      </c>
      <c r="O46" s="35">
        <v>0.64</v>
      </c>
      <c r="P46" s="35">
        <v>0.49</v>
      </c>
      <c r="Q46" s="35">
        <v>0.33</v>
      </c>
      <c r="R46" s="35">
        <f>((O46*P46)*2)+((P46*Q46)*2)</f>
        <v>0.9506</v>
      </c>
      <c r="S46" s="40">
        <f>R46*10</f>
        <v>9.506</v>
      </c>
      <c r="T46" s="41">
        <f>O46*P46*Q46</f>
        <v>0.103488</v>
      </c>
      <c r="U46" s="40">
        <f>T46*187.5</f>
        <v>19.404</v>
      </c>
      <c r="V46" s="60">
        <f>U46+S46</f>
        <v>28.91</v>
      </c>
      <c r="W46" s="34"/>
      <c r="X46" s="35"/>
      <c r="Y46" s="35"/>
      <c r="Z46" s="35"/>
      <c r="AA46" s="35"/>
      <c r="AB46" s="40"/>
      <c r="AC46" s="41"/>
      <c r="AD46" s="40"/>
      <c r="AE46" s="42"/>
      <c r="AF46" s="43"/>
    </row>
    <row r="47" spans="1:32" ht="12.75">
      <c r="A47" s="28"/>
      <c r="B47" s="29"/>
      <c r="C47" s="30"/>
      <c r="D47" s="29"/>
      <c r="E47" s="31"/>
      <c r="F47" s="31"/>
      <c r="G47" s="30"/>
      <c r="H47" s="32"/>
      <c r="I47" s="32"/>
      <c r="J47" s="29"/>
      <c r="K47" s="33"/>
      <c r="L47" s="30"/>
      <c r="M47" s="30"/>
      <c r="N47" s="34">
        <v>64</v>
      </c>
      <c r="O47" s="35">
        <v>0.98</v>
      </c>
      <c r="P47" s="35">
        <v>0.43</v>
      </c>
      <c r="Q47" s="35">
        <v>0.32</v>
      </c>
      <c r="R47" s="35">
        <f>((O47*P47)*2)+((P47*Q47)*2)</f>
        <v>1.1179999999999999</v>
      </c>
      <c r="S47" s="40">
        <f>R47*10</f>
        <v>11.18</v>
      </c>
      <c r="T47" s="41">
        <f>O47*P47*Q47</f>
        <v>0.134848</v>
      </c>
      <c r="U47" s="40">
        <f>T47*187.5</f>
        <v>25.284</v>
      </c>
      <c r="V47" s="60">
        <f>U47+S47</f>
        <v>36.464</v>
      </c>
      <c r="W47" s="34"/>
      <c r="X47" s="35"/>
      <c r="Y47" s="35"/>
      <c r="Z47" s="35"/>
      <c r="AA47" s="35"/>
      <c r="AB47" s="40"/>
      <c r="AC47" s="41"/>
      <c r="AD47" s="40"/>
      <c r="AE47" s="42"/>
      <c r="AF47" s="43"/>
    </row>
    <row r="48" spans="1:32" ht="12.75">
      <c r="A48" s="28"/>
      <c r="B48" s="29"/>
      <c r="C48" s="30"/>
      <c r="D48" s="29"/>
      <c r="E48" s="31"/>
      <c r="F48" s="31"/>
      <c r="G48" s="30"/>
      <c r="H48" s="32"/>
      <c r="I48" s="32"/>
      <c r="J48" s="29"/>
      <c r="K48" s="33"/>
      <c r="L48" s="30"/>
      <c r="M48" s="30"/>
      <c r="N48" s="34">
        <v>65</v>
      </c>
      <c r="O48" s="35">
        <v>1.07</v>
      </c>
      <c r="P48" s="35">
        <v>0.33</v>
      </c>
      <c r="Q48" s="35">
        <v>0.26</v>
      </c>
      <c r="R48" s="35">
        <f>((O48*P48)*2)+((P48*Q48)*2)</f>
        <v>0.8778</v>
      </c>
      <c r="S48" s="40">
        <f>R48*10</f>
        <v>8.778</v>
      </c>
      <c r="T48" s="41">
        <f>O48*P48*Q48</f>
        <v>0.09180600000000001</v>
      </c>
      <c r="U48" s="40">
        <f>T48*187.5</f>
        <v>17.213625000000004</v>
      </c>
      <c r="V48" s="60">
        <f>U48+S48</f>
        <v>25.991625000000006</v>
      </c>
      <c r="W48" s="34"/>
      <c r="X48" s="35"/>
      <c r="Y48" s="35"/>
      <c r="Z48" s="35"/>
      <c r="AA48" s="35"/>
      <c r="AB48" s="40"/>
      <c r="AC48" s="41"/>
      <c r="AD48" s="40"/>
      <c r="AE48" s="42"/>
      <c r="AF48" s="43"/>
    </row>
    <row r="49" spans="1:32" ht="12.75">
      <c r="A49" s="28"/>
      <c r="B49" s="29"/>
      <c r="C49" s="30"/>
      <c r="D49" s="29"/>
      <c r="E49" s="31"/>
      <c r="F49" s="31"/>
      <c r="G49" s="30"/>
      <c r="H49" s="32"/>
      <c r="I49" s="32"/>
      <c r="J49" s="29"/>
      <c r="K49" s="33"/>
      <c r="L49" s="30"/>
      <c r="M49" s="30"/>
      <c r="N49" s="34">
        <v>66</v>
      </c>
      <c r="O49" s="35">
        <v>1.02</v>
      </c>
      <c r="P49" s="35">
        <v>0.44</v>
      </c>
      <c r="Q49" s="35">
        <v>0.32</v>
      </c>
      <c r="R49" s="35">
        <f>((O49*P49)*2)+((P49*Q49)*2)</f>
        <v>1.1792</v>
      </c>
      <c r="S49" s="40">
        <f>R49*10</f>
        <v>11.792</v>
      </c>
      <c r="T49" s="41">
        <f>O49*P49*Q49</f>
        <v>0.14361600000000002</v>
      </c>
      <c r="U49" s="40">
        <f>T49*187.5</f>
        <v>26.928000000000004</v>
      </c>
      <c r="V49" s="60">
        <f>U49+S49</f>
        <v>38.720000000000006</v>
      </c>
      <c r="W49" s="34"/>
      <c r="X49" s="35"/>
      <c r="Y49" s="35"/>
      <c r="Z49" s="35"/>
      <c r="AA49" s="35"/>
      <c r="AB49" s="40"/>
      <c r="AC49" s="41"/>
      <c r="AD49" s="40"/>
      <c r="AE49" s="42"/>
      <c r="AF49" s="43"/>
    </row>
    <row r="50" spans="1:32" ht="12.75">
      <c r="A50" s="28"/>
      <c r="B50" s="29"/>
      <c r="C50" s="30"/>
      <c r="D50" s="29"/>
      <c r="E50" s="31"/>
      <c r="F50" s="31"/>
      <c r="G50" s="30"/>
      <c r="H50" s="32"/>
      <c r="I50" s="32"/>
      <c r="J50" s="29"/>
      <c r="K50" s="33"/>
      <c r="L50" s="30"/>
      <c r="M50" s="30"/>
      <c r="N50" s="34">
        <v>67</v>
      </c>
      <c r="O50" s="35">
        <v>0.85</v>
      </c>
      <c r="P50" s="35">
        <v>0.45</v>
      </c>
      <c r="Q50" s="35">
        <v>0.42</v>
      </c>
      <c r="R50" s="35">
        <f>((O50*P50)*2)+((P50*Q50)*2)</f>
        <v>1.143</v>
      </c>
      <c r="S50" s="40">
        <f>R50*10</f>
        <v>11.43</v>
      </c>
      <c r="T50" s="41">
        <f>O50*P50*Q50</f>
        <v>0.16065</v>
      </c>
      <c r="U50" s="40">
        <f>T50*187.5</f>
        <v>30.121875</v>
      </c>
      <c r="V50" s="60">
        <f>U50+S50</f>
        <v>41.551874999999995</v>
      </c>
      <c r="W50" s="34"/>
      <c r="X50" s="35"/>
      <c r="Y50" s="35"/>
      <c r="Z50" s="35"/>
      <c r="AA50" s="35"/>
      <c r="AB50" s="40"/>
      <c r="AC50" s="41"/>
      <c r="AD50" s="40"/>
      <c r="AE50" s="42"/>
      <c r="AF50" s="43"/>
    </row>
    <row r="51" spans="1:32" ht="12.75">
      <c r="A51" s="28"/>
      <c r="B51" s="29"/>
      <c r="C51" s="30"/>
      <c r="D51" s="29"/>
      <c r="E51" s="31"/>
      <c r="F51" s="31"/>
      <c r="G51" s="30"/>
      <c r="H51" s="32"/>
      <c r="I51" s="32"/>
      <c r="J51" s="29"/>
      <c r="K51" s="33"/>
      <c r="L51" s="30"/>
      <c r="M51" s="30"/>
      <c r="N51" s="34">
        <v>68</v>
      </c>
      <c r="O51" s="35">
        <v>0.66</v>
      </c>
      <c r="P51" s="35">
        <v>0.36</v>
      </c>
      <c r="Q51" s="35">
        <v>0.32</v>
      </c>
      <c r="R51" s="35">
        <f>((O51*P51)*2)+((P51*Q51)*2)</f>
        <v>0.7056</v>
      </c>
      <c r="S51" s="40">
        <f>R51*10</f>
        <v>7.056</v>
      </c>
      <c r="T51" s="41">
        <f>O51*P51*Q51</f>
        <v>0.076032</v>
      </c>
      <c r="U51" s="40">
        <f>T51*187.5</f>
        <v>14.256</v>
      </c>
      <c r="V51" s="60">
        <f>U51+S51</f>
        <v>21.312</v>
      </c>
      <c r="W51" s="34"/>
      <c r="X51" s="35"/>
      <c r="Y51" s="35"/>
      <c r="Z51" s="35"/>
      <c r="AA51" s="35"/>
      <c r="AB51" s="40"/>
      <c r="AC51" s="41"/>
      <c r="AD51" s="40"/>
      <c r="AE51" s="42"/>
      <c r="AF51" s="43"/>
    </row>
    <row r="52" spans="1:32" ht="12.75">
      <c r="A52" s="28"/>
      <c r="B52" s="29"/>
      <c r="C52" s="30"/>
      <c r="D52" s="29"/>
      <c r="E52" s="31"/>
      <c r="F52" s="31"/>
      <c r="G52" s="30"/>
      <c r="H52" s="32"/>
      <c r="I52" s="32"/>
      <c r="J52" s="29"/>
      <c r="K52" s="33"/>
      <c r="L52" s="30"/>
      <c r="M52" s="30"/>
      <c r="N52" s="34">
        <v>69</v>
      </c>
      <c r="O52" s="35">
        <v>0.66</v>
      </c>
      <c r="P52" s="35">
        <v>0.31</v>
      </c>
      <c r="Q52" s="35">
        <v>0.27</v>
      </c>
      <c r="R52" s="35">
        <f>((O52*P52)*2)+((P52*Q52)*2)</f>
        <v>0.5766</v>
      </c>
      <c r="S52" s="40">
        <f>R52*10</f>
        <v>5.766</v>
      </c>
      <c r="T52" s="41">
        <f>O52*P52*Q52</f>
        <v>0.055242000000000006</v>
      </c>
      <c r="U52" s="40">
        <f>T52*187.5</f>
        <v>10.357875000000002</v>
      </c>
      <c r="V52" s="60">
        <f>U52+S52</f>
        <v>16.123875</v>
      </c>
      <c r="W52" s="34"/>
      <c r="X52" s="35"/>
      <c r="Y52" s="35"/>
      <c r="Z52" s="35"/>
      <c r="AA52" s="35"/>
      <c r="AB52" s="40"/>
      <c r="AC52" s="41"/>
      <c r="AD52" s="40"/>
      <c r="AE52" s="42"/>
      <c r="AF52" s="43"/>
    </row>
    <row r="53" spans="1:32" ht="12.75">
      <c r="A53" s="28"/>
      <c r="B53" s="29"/>
      <c r="C53" s="30"/>
      <c r="D53" s="29"/>
      <c r="E53" s="31"/>
      <c r="F53" s="31"/>
      <c r="G53" s="30"/>
      <c r="H53" s="32"/>
      <c r="I53" s="32"/>
      <c r="J53" s="29"/>
      <c r="K53" s="33"/>
      <c r="L53" s="30"/>
      <c r="M53" s="30"/>
      <c r="N53" s="34">
        <v>70</v>
      </c>
      <c r="O53" s="35">
        <v>0.67</v>
      </c>
      <c r="P53" s="35">
        <v>0.38</v>
      </c>
      <c r="Q53" s="35">
        <v>0.32</v>
      </c>
      <c r="R53" s="35">
        <f>((O53*P53)*2)+((P53*Q53)*2)</f>
        <v>0.7524</v>
      </c>
      <c r="S53" s="40">
        <f>R53*10</f>
        <v>7.523999999999999</v>
      </c>
      <c r="T53" s="41">
        <f>O53*P53*Q53</f>
        <v>0.081472</v>
      </c>
      <c r="U53" s="40">
        <f>T53*187.5</f>
        <v>15.276</v>
      </c>
      <c r="V53" s="60">
        <f>U53+S53</f>
        <v>22.799999999999997</v>
      </c>
      <c r="W53" s="34"/>
      <c r="X53" s="35"/>
      <c r="Y53" s="35"/>
      <c r="Z53" s="35"/>
      <c r="AA53" s="35"/>
      <c r="AB53" s="40"/>
      <c r="AC53" s="41"/>
      <c r="AD53" s="40"/>
      <c r="AE53" s="42"/>
      <c r="AF53" s="43"/>
    </row>
    <row r="54" spans="1:32" ht="12.75">
      <c r="A54" s="28"/>
      <c r="B54" s="29"/>
      <c r="C54" s="30"/>
      <c r="D54" s="29"/>
      <c r="E54" s="31"/>
      <c r="F54" s="31"/>
      <c r="G54" s="30"/>
      <c r="H54" s="32"/>
      <c r="I54" s="32"/>
      <c r="J54" s="29"/>
      <c r="K54" s="33"/>
      <c r="L54" s="30"/>
      <c r="M54" s="30"/>
      <c r="N54" s="34">
        <v>71</v>
      </c>
      <c r="O54" s="35">
        <v>0.66</v>
      </c>
      <c r="P54" s="35">
        <v>0.39</v>
      </c>
      <c r="Q54" s="35">
        <v>0.33</v>
      </c>
      <c r="R54" s="35">
        <f>((O54*P54)*2)+((P54*Q54)*2)</f>
        <v>0.7722</v>
      </c>
      <c r="S54" s="40">
        <f>R54*10</f>
        <v>7.7219999999999995</v>
      </c>
      <c r="T54" s="41">
        <f>O54*P54*Q54</f>
        <v>0.084942</v>
      </c>
      <c r="U54" s="40">
        <f>T54*187.5</f>
        <v>15.926625000000001</v>
      </c>
      <c r="V54" s="60">
        <f>U54+S54</f>
        <v>23.648625000000003</v>
      </c>
      <c r="W54" s="34"/>
      <c r="X54" s="35"/>
      <c r="Y54" s="35"/>
      <c r="Z54" s="35"/>
      <c r="AA54" s="35"/>
      <c r="AB54" s="40"/>
      <c r="AC54" s="41"/>
      <c r="AD54" s="40"/>
      <c r="AE54" s="42"/>
      <c r="AF54" s="43"/>
    </row>
    <row r="55" spans="1:32" ht="12.75">
      <c r="A55" s="28"/>
      <c r="B55" s="29"/>
      <c r="C55" s="30"/>
      <c r="D55" s="29"/>
      <c r="E55" s="31"/>
      <c r="F55" s="31"/>
      <c r="G55" s="30"/>
      <c r="H55" s="32"/>
      <c r="I55" s="32"/>
      <c r="J55" s="29"/>
      <c r="K55" s="33"/>
      <c r="L55" s="30"/>
      <c r="M55" s="30"/>
      <c r="N55" s="34">
        <v>72</v>
      </c>
      <c r="O55" s="35">
        <v>1.05</v>
      </c>
      <c r="P55" s="35">
        <v>0.4</v>
      </c>
      <c r="Q55" s="35">
        <v>0.32</v>
      </c>
      <c r="R55" s="35">
        <f>((O55*P55)*2)+((P55*Q55)*2)</f>
        <v>1.096</v>
      </c>
      <c r="S55" s="40">
        <f>R55*10</f>
        <v>10.96</v>
      </c>
      <c r="T55" s="41">
        <f>O55*P55*Q55</f>
        <v>0.13440000000000002</v>
      </c>
      <c r="U55" s="40">
        <f>T55*187.5</f>
        <v>25.200000000000003</v>
      </c>
      <c r="V55" s="60">
        <f>U55+S55</f>
        <v>36.160000000000004</v>
      </c>
      <c r="W55" s="34"/>
      <c r="X55" s="35"/>
      <c r="Y55" s="35"/>
      <c r="Z55" s="35"/>
      <c r="AA55" s="35"/>
      <c r="AB55" s="40"/>
      <c r="AC55" s="41"/>
      <c r="AD55" s="40"/>
      <c r="AE55" s="42"/>
      <c r="AF55" s="43"/>
    </row>
    <row r="56" spans="1:32" ht="12.75">
      <c r="A56" s="28"/>
      <c r="B56" s="29"/>
      <c r="C56" s="30"/>
      <c r="D56" s="29"/>
      <c r="E56" s="31"/>
      <c r="F56" s="31"/>
      <c r="G56" s="30"/>
      <c r="H56" s="32"/>
      <c r="I56" s="32"/>
      <c r="J56" s="29"/>
      <c r="K56" s="33"/>
      <c r="L56" s="30"/>
      <c r="M56" s="30"/>
      <c r="N56" s="34">
        <v>73</v>
      </c>
      <c r="O56" s="35">
        <v>0.87</v>
      </c>
      <c r="P56" s="35">
        <v>0.35</v>
      </c>
      <c r="Q56" s="35">
        <v>0.30000000000000004</v>
      </c>
      <c r="R56" s="35">
        <f>((O56*P56)*2)+((P56*Q56)*2)</f>
        <v>0.819</v>
      </c>
      <c r="S56" s="40">
        <f>R56*10</f>
        <v>8.19</v>
      </c>
      <c r="T56" s="41">
        <f>O56*P56*Q56</f>
        <v>0.09135000000000001</v>
      </c>
      <c r="U56" s="40">
        <f>T56*187.5</f>
        <v>17.128125000000004</v>
      </c>
      <c r="V56" s="60">
        <f>U56+S56</f>
        <v>25.318125000000002</v>
      </c>
      <c r="W56" s="34"/>
      <c r="X56" s="35"/>
      <c r="Y56" s="35"/>
      <c r="Z56" s="35"/>
      <c r="AA56" s="35"/>
      <c r="AB56" s="40"/>
      <c r="AC56" s="41"/>
      <c r="AD56" s="40"/>
      <c r="AE56" s="42"/>
      <c r="AF56" s="43"/>
    </row>
    <row r="57" spans="1:32" ht="12.75">
      <c r="A57" s="28"/>
      <c r="B57" s="29"/>
      <c r="C57" s="30"/>
      <c r="D57" s="29"/>
      <c r="E57" s="31"/>
      <c r="F57" s="31"/>
      <c r="G57" s="30"/>
      <c r="H57" s="32"/>
      <c r="I57" s="32"/>
      <c r="J57" s="29"/>
      <c r="K57" s="33"/>
      <c r="L57" s="30"/>
      <c r="M57" s="30"/>
      <c r="N57" s="34">
        <v>74</v>
      </c>
      <c r="O57" s="35">
        <v>0.92</v>
      </c>
      <c r="P57" s="35">
        <v>0.36</v>
      </c>
      <c r="Q57" s="35">
        <v>0.32</v>
      </c>
      <c r="R57" s="35">
        <f>((O57*P57)*2)+((P57*Q57)*2)</f>
        <v>0.8928</v>
      </c>
      <c r="S57" s="40">
        <f>R57*10</f>
        <v>8.928</v>
      </c>
      <c r="T57" s="41">
        <f>O57*P57*Q57</f>
        <v>0.105984</v>
      </c>
      <c r="U57" s="40">
        <f>T57*187.5</f>
        <v>19.872</v>
      </c>
      <c r="V57" s="60">
        <f>U57+S57</f>
        <v>28.8</v>
      </c>
      <c r="W57" s="34"/>
      <c r="X57" s="35"/>
      <c r="Y57" s="35"/>
      <c r="Z57" s="35"/>
      <c r="AA57" s="35"/>
      <c r="AB57" s="40"/>
      <c r="AC57" s="41"/>
      <c r="AD57" s="40"/>
      <c r="AE57" s="42"/>
      <c r="AF57" s="43"/>
    </row>
    <row r="58" spans="1:32" ht="12.75">
      <c r="A58" s="28"/>
      <c r="B58" s="29"/>
      <c r="C58" s="30"/>
      <c r="D58" s="29"/>
      <c r="E58" s="31"/>
      <c r="F58" s="31"/>
      <c r="G58" s="30"/>
      <c r="H58" s="32"/>
      <c r="I58" s="32"/>
      <c r="J58" s="29"/>
      <c r="K58" s="33"/>
      <c r="L58" s="30"/>
      <c r="M58" s="30"/>
      <c r="N58" s="34">
        <v>75</v>
      </c>
      <c r="O58" s="35">
        <v>0.92</v>
      </c>
      <c r="P58" s="35">
        <v>0.6000000000000001</v>
      </c>
      <c r="Q58" s="35">
        <v>0.17</v>
      </c>
      <c r="R58" s="35">
        <f>((O58*P58)*2)+((P58*Q58)*2)</f>
        <v>1.3080000000000003</v>
      </c>
      <c r="S58" s="40">
        <f>R58*10</f>
        <v>13.080000000000002</v>
      </c>
      <c r="T58" s="41">
        <f>O58*P58*Q58</f>
        <v>0.09384000000000003</v>
      </c>
      <c r="U58" s="40">
        <f>T58*187.5</f>
        <v>17.595000000000006</v>
      </c>
      <c r="V58" s="60">
        <f>U58+S58</f>
        <v>30.675000000000008</v>
      </c>
      <c r="W58" s="34"/>
      <c r="X58" s="35"/>
      <c r="Y58" s="35"/>
      <c r="Z58" s="35"/>
      <c r="AA58" s="35"/>
      <c r="AB58" s="40"/>
      <c r="AC58" s="41"/>
      <c r="AD58" s="40"/>
      <c r="AE58" s="42"/>
      <c r="AF58" s="43"/>
    </row>
    <row r="59" spans="1:32" ht="12.75">
      <c r="A59" s="28"/>
      <c r="B59" s="29"/>
      <c r="C59" s="30"/>
      <c r="D59" s="29"/>
      <c r="E59" s="31"/>
      <c r="F59" s="31"/>
      <c r="G59" s="30"/>
      <c r="H59" s="32"/>
      <c r="I59" s="32"/>
      <c r="J59" s="29"/>
      <c r="K59" s="33"/>
      <c r="L59" s="30"/>
      <c r="M59" s="30"/>
      <c r="N59" s="34">
        <v>76</v>
      </c>
      <c r="O59" s="35">
        <v>0.74</v>
      </c>
      <c r="P59" s="35">
        <v>0.43</v>
      </c>
      <c r="Q59" s="35">
        <v>0.33</v>
      </c>
      <c r="R59" s="35">
        <f>((O59*P59)*2)+((P59*Q59)*2)</f>
        <v>0.9201999999999999</v>
      </c>
      <c r="S59" s="40">
        <f>R59*10</f>
        <v>9.201999999999998</v>
      </c>
      <c r="T59" s="41">
        <f>O59*P59*Q59</f>
        <v>0.105006</v>
      </c>
      <c r="U59" s="40">
        <f>T59*187.5</f>
        <v>19.688625000000002</v>
      </c>
      <c r="V59" s="60">
        <f>U59+S59</f>
        <v>28.890625</v>
      </c>
      <c r="W59" s="34"/>
      <c r="X59" s="35"/>
      <c r="Y59" s="35"/>
      <c r="Z59" s="35"/>
      <c r="AA59" s="35"/>
      <c r="AB59" s="40"/>
      <c r="AC59" s="41"/>
      <c r="AD59" s="40"/>
      <c r="AE59" s="42"/>
      <c r="AF59" s="43"/>
    </row>
    <row r="60" spans="1:32" ht="12.75">
      <c r="A60" s="28"/>
      <c r="B60" s="29"/>
      <c r="C60" s="30"/>
      <c r="D60" s="29"/>
      <c r="E60" s="31"/>
      <c r="F60" s="31"/>
      <c r="G60" s="30"/>
      <c r="H60" s="32"/>
      <c r="I60" s="32"/>
      <c r="J60" s="29"/>
      <c r="K60" s="33"/>
      <c r="L60" s="30"/>
      <c r="M60" s="30"/>
      <c r="N60" s="34">
        <v>77</v>
      </c>
      <c r="O60" s="35">
        <v>0.82</v>
      </c>
      <c r="P60" s="35">
        <v>0.42</v>
      </c>
      <c r="Q60" s="35">
        <v>0.32</v>
      </c>
      <c r="R60" s="35">
        <f>((O60*P60)*2)+((P60*Q60)*2)</f>
        <v>0.9576</v>
      </c>
      <c r="S60" s="40">
        <f>R60*10</f>
        <v>9.576</v>
      </c>
      <c r="T60" s="41">
        <f>O60*P60*Q60</f>
        <v>0.110208</v>
      </c>
      <c r="U60" s="40">
        <f>T60*187.5</f>
        <v>20.664</v>
      </c>
      <c r="V60" s="60">
        <f>U60+S60</f>
        <v>30.240000000000002</v>
      </c>
      <c r="W60" s="34"/>
      <c r="X60" s="35"/>
      <c r="Y60" s="35"/>
      <c r="Z60" s="35"/>
      <c r="AA60" s="35"/>
      <c r="AB60" s="40"/>
      <c r="AC60" s="41"/>
      <c r="AD60" s="40"/>
      <c r="AE60" s="42"/>
      <c r="AF60" s="43"/>
    </row>
    <row r="61" spans="1:32" ht="12.75">
      <c r="A61" s="28"/>
      <c r="B61" s="29"/>
      <c r="C61" s="30"/>
      <c r="D61" s="29"/>
      <c r="E61" s="31"/>
      <c r="F61" s="31"/>
      <c r="G61" s="30"/>
      <c r="H61" s="32"/>
      <c r="I61" s="32"/>
      <c r="J61" s="29"/>
      <c r="K61" s="33"/>
      <c r="L61" s="30"/>
      <c r="M61" s="30"/>
      <c r="N61" s="34">
        <v>78</v>
      </c>
      <c r="O61" s="35">
        <v>0.78</v>
      </c>
      <c r="P61" s="35">
        <v>0.48</v>
      </c>
      <c r="Q61" s="35">
        <v>0.39</v>
      </c>
      <c r="R61" s="35">
        <f>((O61*P61)*2)+((P61*Q61)*2)</f>
        <v>1.1232</v>
      </c>
      <c r="S61" s="40">
        <f>R61*10</f>
        <v>11.232</v>
      </c>
      <c r="T61" s="41">
        <f>O61*P61*Q61</f>
        <v>0.146016</v>
      </c>
      <c r="U61" s="40">
        <f>T61*187.5</f>
        <v>27.378</v>
      </c>
      <c r="V61" s="60">
        <f>U61+S61</f>
        <v>38.61</v>
      </c>
      <c r="W61" s="34"/>
      <c r="X61" s="35"/>
      <c r="Y61" s="35"/>
      <c r="Z61" s="35"/>
      <c r="AA61" s="35"/>
      <c r="AB61" s="40"/>
      <c r="AC61" s="41"/>
      <c r="AD61" s="40"/>
      <c r="AE61" s="42"/>
      <c r="AF61" s="43"/>
    </row>
    <row r="62" spans="1:32" ht="12.75">
      <c r="A62" s="28"/>
      <c r="B62" s="29"/>
      <c r="C62" s="30"/>
      <c r="D62" s="29"/>
      <c r="E62" s="31"/>
      <c r="F62" s="31"/>
      <c r="G62" s="30"/>
      <c r="H62" s="32"/>
      <c r="I62" s="32"/>
      <c r="J62" s="29"/>
      <c r="K62" s="33"/>
      <c r="L62" s="30"/>
      <c r="M62" s="30"/>
      <c r="N62" s="34">
        <v>79</v>
      </c>
      <c r="O62" s="35">
        <v>0.62</v>
      </c>
      <c r="P62" s="35">
        <v>0.39</v>
      </c>
      <c r="Q62" s="35">
        <v>0.38</v>
      </c>
      <c r="R62" s="35">
        <f>((O62*P62)*2)+((P62*Q62)*2)</f>
        <v>0.78</v>
      </c>
      <c r="S62" s="40">
        <f>R62*10</f>
        <v>7.800000000000001</v>
      </c>
      <c r="T62" s="41">
        <f>O62*P62*Q62</f>
        <v>0.09188400000000001</v>
      </c>
      <c r="U62" s="40">
        <f>T62*187.5</f>
        <v>17.228250000000003</v>
      </c>
      <c r="V62" s="60">
        <f>U62+S62</f>
        <v>25.028250000000003</v>
      </c>
      <c r="W62" s="34"/>
      <c r="X62" s="35"/>
      <c r="Y62" s="35"/>
      <c r="Z62" s="35"/>
      <c r="AA62" s="35"/>
      <c r="AB62" s="40"/>
      <c r="AC62" s="41"/>
      <c r="AD62" s="40"/>
      <c r="AE62" s="42"/>
      <c r="AF62" s="43"/>
    </row>
    <row r="63" spans="1:32" ht="12.75">
      <c r="A63" s="28"/>
      <c r="B63" s="29"/>
      <c r="C63" s="30"/>
      <c r="D63" s="29"/>
      <c r="E63" s="31"/>
      <c r="F63" s="31"/>
      <c r="G63" s="30"/>
      <c r="H63" s="32"/>
      <c r="I63" s="32"/>
      <c r="J63" s="29"/>
      <c r="K63" s="33"/>
      <c r="L63" s="30"/>
      <c r="M63" s="30"/>
      <c r="N63" s="34">
        <v>80</v>
      </c>
      <c r="O63" s="35">
        <v>0.62</v>
      </c>
      <c r="P63" s="35">
        <v>0.37</v>
      </c>
      <c r="Q63" s="35">
        <v>0.32</v>
      </c>
      <c r="R63" s="35">
        <f>((O63*P63)*2)+((P63*Q63)*2)</f>
        <v>0.6956</v>
      </c>
      <c r="S63" s="40">
        <f>R63*10</f>
        <v>6.9559999999999995</v>
      </c>
      <c r="T63" s="41">
        <f>O63*P63*Q63</f>
        <v>0.073408</v>
      </c>
      <c r="U63" s="40">
        <f>T63*187.5</f>
        <v>13.764</v>
      </c>
      <c r="V63" s="60">
        <f>U63+S63</f>
        <v>20.72</v>
      </c>
      <c r="W63" s="34"/>
      <c r="X63" s="35"/>
      <c r="Y63" s="35"/>
      <c r="Z63" s="35"/>
      <c r="AA63" s="35"/>
      <c r="AB63" s="40"/>
      <c r="AC63" s="41"/>
      <c r="AD63" s="40"/>
      <c r="AE63" s="42"/>
      <c r="AF63" s="43"/>
    </row>
    <row r="64" spans="1:32" ht="12.75">
      <c r="A64" s="28"/>
      <c r="B64" s="29"/>
      <c r="C64" s="30"/>
      <c r="D64" s="29"/>
      <c r="E64" s="31"/>
      <c r="F64" s="31"/>
      <c r="G64" s="30"/>
      <c r="H64" s="32"/>
      <c r="I64" s="32"/>
      <c r="J64" s="29"/>
      <c r="K64" s="33"/>
      <c r="L64" s="30"/>
      <c r="M64" s="30"/>
      <c r="N64" s="34">
        <v>81</v>
      </c>
      <c r="O64" s="35">
        <v>0.61</v>
      </c>
      <c r="P64" s="35">
        <v>0.37</v>
      </c>
      <c r="Q64" s="35">
        <v>0.39</v>
      </c>
      <c r="R64" s="35">
        <f>((O64*P64)*2)+((P64*Q64)*2)</f>
        <v>0.74</v>
      </c>
      <c r="S64" s="40">
        <f>R64*10</f>
        <v>7.4</v>
      </c>
      <c r="T64" s="41">
        <f>O64*P64*Q64</f>
        <v>0.08802299999999999</v>
      </c>
      <c r="U64" s="40">
        <f>T64*187.5</f>
        <v>16.504312499999997</v>
      </c>
      <c r="V64" s="60">
        <f>U64+S64</f>
        <v>23.904312499999996</v>
      </c>
      <c r="W64" s="34"/>
      <c r="X64" s="35"/>
      <c r="Y64" s="35"/>
      <c r="Z64" s="35"/>
      <c r="AA64" s="35"/>
      <c r="AB64" s="40"/>
      <c r="AC64" s="41"/>
      <c r="AD64" s="40"/>
      <c r="AE64" s="42"/>
      <c r="AF64" s="43"/>
    </row>
    <row r="65" spans="1:32" ht="12.75">
      <c r="A65" s="28"/>
      <c r="B65" s="29"/>
      <c r="C65" s="30"/>
      <c r="D65" s="29"/>
      <c r="E65" s="31"/>
      <c r="F65" s="31"/>
      <c r="G65" s="30"/>
      <c r="H65" s="32"/>
      <c r="I65" s="32"/>
      <c r="J65" s="29"/>
      <c r="K65" s="33"/>
      <c r="L65" s="30"/>
      <c r="M65" s="30"/>
      <c r="N65" s="34">
        <v>82</v>
      </c>
      <c r="O65" s="35">
        <v>0.53</v>
      </c>
      <c r="P65" s="35">
        <v>0.42</v>
      </c>
      <c r="Q65" s="35">
        <v>0.35</v>
      </c>
      <c r="R65" s="35">
        <f>((O65*P65)*2)+((P65*Q65)*2)</f>
        <v>0.7392</v>
      </c>
      <c r="S65" s="40">
        <f>R65*10</f>
        <v>7.3919999999999995</v>
      </c>
      <c r="T65" s="41">
        <f>O65*P65*Q65</f>
        <v>0.07791</v>
      </c>
      <c r="U65" s="40">
        <f>T65*187.5</f>
        <v>14.608125</v>
      </c>
      <c r="V65" s="60">
        <f>U65+S65</f>
        <v>22.000124999999997</v>
      </c>
      <c r="W65" s="34"/>
      <c r="X65" s="35"/>
      <c r="Y65" s="35"/>
      <c r="Z65" s="35"/>
      <c r="AA65" s="35"/>
      <c r="AB65" s="40"/>
      <c r="AC65" s="41"/>
      <c r="AD65" s="40"/>
      <c r="AE65" s="42"/>
      <c r="AF65" s="43"/>
    </row>
    <row r="66" spans="1:32" ht="12.75">
      <c r="A66" s="28"/>
      <c r="B66" s="29"/>
      <c r="C66" s="30"/>
      <c r="D66" s="29"/>
      <c r="E66" s="31"/>
      <c r="F66" s="31"/>
      <c r="G66" s="30"/>
      <c r="H66" s="32"/>
      <c r="I66" s="32"/>
      <c r="J66" s="29"/>
      <c r="K66" s="33"/>
      <c r="L66" s="30"/>
      <c r="M66" s="30"/>
      <c r="N66" s="34">
        <v>83</v>
      </c>
      <c r="O66" s="35">
        <v>0.6000000000000001</v>
      </c>
      <c r="P66" s="35">
        <v>0.30000000000000004</v>
      </c>
      <c r="Q66" s="35">
        <v>0.30000000000000004</v>
      </c>
      <c r="R66" s="35">
        <f>((O66*P66)*2)+((P66*Q66)*2)</f>
        <v>0.5400000000000001</v>
      </c>
      <c r="S66" s="40">
        <f>R66*10</f>
        <v>5.400000000000001</v>
      </c>
      <c r="T66" s="41">
        <f>O66*P66*Q66</f>
        <v>0.05400000000000002</v>
      </c>
      <c r="U66" s="40">
        <f>T66*187.5</f>
        <v>10.125000000000004</v>
      </c>
      <c r="V66" s="60">
        <f>U66+S66</f>
        <v>15.525000000000006</v>
      </c>
      <c r="W66" s="34"/>
      <c r="X66" s="35"/>
      <c r="Y66" s="35"/>
      <c r="Z66" s="35"/>
      <c r="AA66" s="35"/>
      <c r="AB66" s="40"/>
      <c r="AC66" s="41"/>
      <c r="AD66" s="40"/>
      <c r="AE66" s="42"/>
      <c r="AF66" s="43"/>
    </row>
    <row r="67" spans="1:32" ht="12.75">
      <c r="A67" s="28"/>
      <c r="B67" s="29"/>
      <c r="C67" s="30"/>
      <c r="D67" s="29"/>
      <c r="E67" s="31"/>
      <c r="F67" s="31"/>
      <c r="G67" s="30"/>
      <c r="H67" s="32"/>
      <c r="I67" s="32"/>
      <c r="J67" s="29"/>
      <c r="K67" s="33"/>
      <c r="L67" s="30"/>
      <c r="M67" s="30"/>
      <c r="N67" s="34">
        <v>84</v>
      </c>
      <c r="O67" s="35">
        <v>0.76</v>
      </c>
      <c r="P67" s="35">
        <v>0.38</v>
      </c>
      <c r="Q67" s="35">
        <v>0.31</v>
      </c>
      <c r="R67" s="35">
        <f>((O67*P67)*2)+((P67*Q67)*2)</f>
        <v>0.8132</v>
      </c>
      <c r="S67" s="40">
        <f>R67*10</f>
        <v>8.132</v>
      </c>
      <c r="T67" s="41">
        <f>O67*P67*Q67</f>
        <v>0.089528</v>
      </c>
      <c r="U67" s="40">
        <f>T67*187.5</f>
        <v>16.7865</v>
      </c>
      <c r="V67" s="60">
        <f>U67+S67</f>
        <v>24.9185</v>
      </c>
      <c r="W67" s="34"/>
      <c r="X67" s="35"/>
      <c r="Y67" s="35"/>
      <c r="Z67" s="35"/>
      <c r="AA67" s="35"/>
      <c r="AB67" s="40"/>
      <c r="AC67" s="41"/>
      <c r="AD67" s="40"/>
      <c r="AE67" s="42"/>
      <c r="AF67" s="43"/>
    </row>
    <row r="68" spans="1:32" ht="12.75">
      <c r="A68" s="28"/>
      <c r="B68" s="29"/>
      <c r="C68" s="30"/>
      <c r="D68" s="29"/>
      <c r="E68" s="31"/>
      <c r="F68" s="31"/>
      <c r="G68" s="30"/>
      <c r="H68" s="32"/>
      <c r="I68" s="32"/>
      <c r="J68" s="29"/>
      <c r="K68" s="33"/>
      <c r="L68" s="30"/>
      <c r="M68" s="30"/>
      <c r="N68" s="34">
        <v>85</v>
      </c>
      <c r="O68" s="35">
        <v>0.63</v>
      </c>
      <c r="P68" s="35">
        <v>0.33</v>
      </c>
      <c r="Q68" s="35">
        <v>0.23</v>
      </c>
      <c r="R68" s="35">
        <f>((O68*P68)*2)+((P68*Q68)*2)</f>
        <v>0.5676</v>
      </c>
      <c r="S68" s="40">
        <f>R68*10</f>
        <v>5.676</v>
      </c>
      <c r="T68" s="41">
        <f>O68*P68*Q68</f>
        <v>0.047817000000000005</v>
      </c>
      <c r="U68" s="40">
        <f>T68*187.5</f>
        <v>8.965687500000001</v>
      </c>
      <c r="V68" s="60">
        <f>U68+S68</f>
        <v>14.641687500000002</v>
      </c>
      <c r="W68" s="34"/>
      <c r="X68" s="35"/>
      <c r="Y68" s="35"/>
      <c r="Z68" s="35"/>
      <c r="AA68" s="35"/>
      <c r="AB68" s="40"/>
      <c r="AC68" s="41"/>
      <c r="AD68" s="40"/>
      <c r="AE68" s="42"/>
      <c r="AF68" s="43"/>
    </row>
    <row r="69" spans="1:32" ht="12.75">
      <c r="A69" s="28"/>
      <c r="B69" s="29"/>
      <c r="C69" s="30"/>
      <c r="D69" s="29"/>
      <c r="E69" s="31"/>
      <c r="F69" s="31"/>
      <c r="G69" s="30"/>
      <c r="H69" s="32"/>
      <c r="I69" s="32"/>
      <c r="J69" s="29"/>
      <c r="K69" s="33"/>
      <c r="L69" s="30"/>
      <c r="M69" s="30"/>
      <c r="N69" s="34">
        <v>86</v>
      </c>
      <c r="O69" s="35">
        <v>0.6000000000000001</v>
      </c>
      <c r="P69" s="35">
        <v>0.32</v>
      </c>
      <c r="Q69" s="35">
        <v>0.23</v>
      </c>
      <c r="R69" s="35">
        <f>((O69*P69)*2)+((P69*Q69)*2)</f>
        <v>0.5312000000000001</v>
      </c>
      <c r="S69" s="40">
        <f>R69*10</f>
        <v>5.312000000000001</v>
      </c>
      <c r="T69" s="41">
        <f>O69*P69*Q69</f>
        <v>0.04416000000000001</v>
      </c>
      <c r="U69" s="40">
        <f>T69*187.5</f>
        <v>8.280000000000003</v>
      </c>
      <c r="V69" s="60">
        <f>U69+S69</f>
        <v>13.592000000000004</v>
      </c>
      <c r="W69" s="34"/>
      <c r="X69" s="35"/>
      <c r="Y69" s="35"/>
      <c r="Z69" s="35"/>
      <c r="AA69" s="35"/>
      <c r="AB69" s="40"/>
      <c r="AC69" s="41"/>
      <c r="AD69" s="40"/>
      <c r="AE69" s="42"/>
      <c r="AF69" s="43"/>
    </row>
    <row r="70" spans="1:32" ht="12.75">
      <c r="A70" s="28"/>
      <c r="B70" s="29"/>
      <c r="C70" s="30"/>
      <c r="D70" s="29"/>
      <c r="E70" s="31"/>
      <c r="F70" s="31"/>
      <c r="G70" s="30"/>
      <c r="H70" s="32"/>
      <c r="I70" s="32"/>
      <c r="J70" s="29"/>
      <c r="K70" s="33"/>
      <c r="L70" s="30"/>
      <c r="M70" s="30"/>
      <c r="N70" s="34">
        <v>87</v>
      </c>
      <c r="O70" s="35">
        <v>0.58</v>
      </c>
      <c r="P70" s="35">
        <v>0.31</v>
      </c>
      <c r="Q70" s="35">
        <v>0.22</v>
      </c>
      <c r="R70" s="35">
        <f>((O70*P70)*2)+((P70*Q70)*2)</f>
        <v>0.496</v>
      </c>
      <c r="S70" s="40">
        <f>R70*10</f>
        <v>4.96</v>
      </c>
      <c r="T70" s="41">
        <f>O70*P70*Q70</f>
        <v>0.039556</v>
      </c>
      <c r="U70" s="40">
        <f>T70*187.5</f>
        <v>7.41675</v>
      </c>
      <c r="V70" s="60">
        <f>U70+S70</f>
        <v>12.376750000000001</v>
      </c>
      <c r="W70" s="34"/>
      <c r="X70" s="35"/>
      <c r="Y70" s="35"/>
      <c r="Z70" s="35"/>
      <c r="AA70" s="35"/>
      <c r="AB70" s="40"/>
      <c r="AC70" s="41"/>
      <c r="AD70" s="40"/>
      <c r="AE70" s="42"/>
      <c r="AF70" s="43"/>
    </row>
    <row r="71" spans="1:32" ht="12.75">
      <c r="A71" s="28"/>
      <c r="B71" s="29"/>
      <c r="C71" s="30"/>
      <c r="D71" s="29"/>
      <c r="E71" s="31"/>
      <c r="F71" s="31"/>
      <c r="G71" s="30"/>
      <c r="H71" s="32"/>
      <c r="I71" s="32"/>
      <c r="J71" s="29"/>
      <c r="K71" s="33"/>
      <c r="L71" s="30"/>
      <c r="M71" s="30"/>
      <c r="N71" s="34">
        <v>88</v>
      </c>
      <c r="O71" s="35">
        <v>0.68</v>
      </c>
      <c r="P71" s="35">
        <v>0.49</v>
      </c>
      <c r="Q71" s="35">
        <v>0.39</v>
      </c>
      <c r="R71" s="35">
        <f>((O71*P71)*2)+((P71*Q71)*2)</f>
        <v>1.0486</v>
      </c>
      <c r="S71" s="40">
        <f>R71*10</f>
        <v>10.486</v>
      </c>
      <c r="T71" s="41">
        <f>O71*P71*Q71</f>
        <v>0.129948</v>
      </c>
      <c r="U71" s="40">
        <f>T71*187.5</f>
        <v>24.365250000000003</v>
      </c>
      <c r="V71" s="60">
        <f>U71+S71</f>
        <v>34.85125000000001</v>
      </c>
      <c r="W71" s="34"/>
      <c r="X71" s="35"/>
      <c r="Y71" s="35"/>
      <c r="Z71" s="35"/>
      <c r="AA71" s="35"/>
      <c r="AB71" s="40"/>
      <c r="AC71" s="41"/>
      <c r="AD71" s="40"/>
      <c r="AE71" s="42"/>
      <c r="AF71" s="43"/>
    </row>
    <row r="72" spans="1:32" ht="12.75">
      <c r="A72" s="28"/>
      <c r="B72" s="29"/>
      <c r="C72" s="30"/>
      <c r="D72" s="29"/>
      <c r="E72" s="31"/>
      <c r="F72" s="31"/>
      <c r="G72" s="30"/>
      <c r="H72" s="32"/>
      <c r="I72" s="32"/>
      <c r="J72" s="29"/>
      <c r="K72" s="33"/>
      <c r="L72" s="30"/>
      <c r="M72" s="30"/>
      <c r="N72" s="34">
        <v>89</v>
      </c>
      <c r="O72" s="35">
        <v>0.61</v>
      </c>
      <c r="P72" s="35">
        <v>0.28</v>
      </c>
      <c r="Q72" s="35">
        <v>0.24</v>
      </c>
      <c r="R72" s="35">
        <f>((O72*P72)*2)+((P72*Q72)*2)</f>
        <v>0.47600000000000003</v>
      </c>
      <c r="S72" s="40">
        <f>R72*10</f>
        <v>4.760000000000001</v>
      </c>
      <c r="T72" s="41">
        <f>O72*P72*Q72</f>
        <v>0.040992</v>
      </c>
      <c r="U72" s="40">
        <f>T72*187.5</f>
        <v>7.686</v>
      </c>
      <c r="V72" s="60">
        <f>U72+S72</f>
        <v>12.446000000000002</v>
      </c>
      <c r="W72" s="34"/>
      <c r="X72" s="35"/>
      <c r="Y72" s="35"/>
      <c r="Z72" s="35"/>
      <c r="AA72" s="35"/>
      <c r="AB72" s="40"/>
      <c r="AC72" s="41"/>
      <c r="AD72" s="40"/>
      <c r="AE72" s="42"/>
      <c r="AF72" s="43"/>
    </row>
    <row r="73" spans="1:32" ht="12.75">
      <c r="A73" s="28"/>
      <c r="B73" s="29"/>
      <c r="C73" s="30"/>
      <c r="D73" s="29"/>
      <c r="E73" s="31"/>
      <c r="F73" s="31"/>
      <c r="G73" s="30"/>
      <c r="H73" s="32"/>
      <c r="I73" s="32"/>
      <c r="J73" s="29"/>
      <c r="K73" s="33"/>
      <c r="L73" s="30"/>
      <c r="M73" s="30"/>
      <c r="N73" s="34">
        <v>90</v>
      </c>
      <c r="O73" s="35">
        <v>0.63</v>
      </c>
      <c r="P73" s="35">
        <v>0.37</v>
      </c>
      <c r="Q73" s="35">
        <v>0.30000000000000004</v>
      </c>
      <c r="R73" s="35">
        <f>((O73*P73)*2)+((P73*Q73)*2)</f>
        <v>0.6882</v>
      </c>
      <c r="S73" s="40">
        <f>R73*10</f>
        <v>6.882000000000001</v>
      </c>
      <c r="T73" s="41">
        <f>O73*P73*Q73</f>
        <v>0.06993</v>
      </c>
      <c r="U73" s="40">
        <f>T73*187.5</f>
        <v>13.111875000000001</v>
      </c>
      <c r="V73" s="60">
        <f>U73+S73</f>
        <v>19.993875000000003</v>
      </c>
      <c r="W73" s="34"/>
      <c r="X73" s="35"/>
      <c r="Y73" s="35"/>
      <c r="Z73" s="35"/>
      <c r="AA73" s="35"/>
      <c r="AB73" s="40"/>
      <c r="AC73" s="41"/>
      <c r="AD73" s="40"/>
      <c r="AE73" s="42"/>
      <c r="AF73" s="43"/>
    </row>
    <row r="74" spans="1:32" ht="12.75">
      <c r="A74" s="28"/>
      <c r="B74" s="29"/>
      <c r="C74" s="30"/>
      <c r="D74" s="29"/>
      <c r="E74" s="31"/>
      <c r="F74" s="31"/>
      <c r="G74" s="30"/>
      <c r="H74" s="32"/>
      <c r="I74" s="32"/>
      <c r="J74" s="29"/>
      <c r="K74" s="33"/>
      <c r="L74" s="30"/>
      <c r="M74" s="30"/>
      <c r="N74" s="34">
        <v>91</v>
      </c>
      <c r="O74" s="35">
        <v>0.37</v>
      </c>
      <c r="P74" s="35">
        <v>0.37</v>
      </c>
      <c r="Q74" s="35">
        <v>0.24</v>
      </c>
      <c r="R74" s="35">
        <f>((O74*P74)*2)+((P74*Q74)*2)</f>
        <v>0.45139999999999997</v>
      </c>
      <c r="S74" s="40">
        <f>R74*10</f>
        <v>4.513999999999999</v>
      </c>
      <c r="T74" s="41">
        <f>O74*P74*Q74</f>
        <v>0.032855999999999996</v>
      </c>
      <c r="U74" s="40">
        <f>T74*187.5</f>
        <v>6.160499999999999</v>
      </c>
      <c r="V74" s="60">
        <f>U74+S74</f>
        <v>10.674499999999998</v>
      </c>
      <c r="W74" s="34"/>
      <c r="X74" s="35"/>
      <c r="Y74" s="35"/>
      <c r="Z74" s="35"/>
      <c r="AA74" s="35"/>
      <c r="AB74" s="40"/>
      <c r="AC74" s="41"/>
      <c r="AD74" s="40"/>
      <c r="AE74" s="42"/>
      <c r="AF74" s="43"/>
    </row>
    <row r="75" spans="1:32" ht="12.75">
      <c r="A75" s="28"/>
      <c r="B75" s="29"/>
      <c r="C75" s="30"/>
      <c r="D75" s="29"/>
      <c r="E75" s="31"/>
      <c r="F75" s="31"/>
      <c r="G75" s="30"/>
      <c r="H75" s="32"/>
      <c r="I75" s="32"/>
      <c r="J75" s="29"/>
      <c r="K75" s="33"/>
      <c r="L75" s="30"/>
      <c r="M75" s="30"/>
      <c r="N75" s="34">
        <v>92</v>
      </c>
      <c r="O75" s="35">
        <v>0.68</v>
      </c>
      <c r="P75" s="35">
        <v>0.46</v>
      </c>
      <c r="Q75" s="35">
        <v>0.33</v>
      </c>
      <c r="R75" s="35">
        <f>((O75*P75)*2)+((P75*Q75)*2)</f>
        <v>0.9292</v>
      </c>
      <c r="S75" s="40">
        <f>R75*10</f>
        <v>9.292</v>
      </c>
      <c r="T75" s="41">
        <f>O75*P75*Q75</f>
        <v>0.10322400000000001</v>
      </c>
      <c r="U75" s="40">
        <f>T75*187.5</f>
        <v>19.3545</v>
      </c>
      <c r="V75" s="60">
        <f>U75+S75</f>
        <v>28.646500000000003</v>
      </c>
      <c r="W75" s="34"/>
      <c r="X75" s="35"/>
      <c r="Y75" s="35"/>
      <c r="Z75" s="35"/>
      <c r="AA75" s="35"/>
      <c r="AB75" s="40"/>
      <c r="AC75" s="41"/>
      <c r="AD75" s="40"/>
      <c r="AE75" s="42"/>
      <c r="AF75" s="43"/>
    </row>
    <row r="76" spans="1:32" ht="12.75">
      <c r="A76" s="28"/>
      <c r="B76" s="29"/>
      <c r="C76" s="30"/>
      <c r="D76" s="29"/>
      <c r="E76" s="31"/>
      <c r="F76" s="31"/>
      <c r="G76" s="30"/>
      <c r="H76" s="32"/>
      <c r="I76" s="32"/>
      <c r="J76" s="29"/>
      <c r="K76" s="33"/>
      <c r="L76" s="30"/>
      <c r="M76" s="30"/>
      <c r="N76" s="34">
        <v>93</v>
      </c>
      <c r="O76" s="35">
        <v>0.49</v>
      </c>
      <c r="P76" s="35">
        <v>0.4</v>
      </c>
      <c r="Q76" s="35">
        <v>0.29</v>
      </c>
      <c r="R76" s="35">
        <f>((O76*P76)*2)+((P76*Q76)*2)</f>
        <v>0.624</v>
      </c>
      <c r="S76" s="40">
        <f>R76*10</f>
        <v>6.24</v>
      </c>
      <c r="T76" s="41">
        <f>O76*P76*Q76</f>
        <v>0.05684</v>
      </c>
      <c r="U76" s="40">
        <f>T76*187.5</f>
        <v>10.6575</v>
      </c>
      <c r="V76" s="60">
        <f>U76+S76</f>
        <v>16.8975</v>
      </c>
      <c r="W76" s="34"/>
      <c r="X76" s="35"/>
      <c r="Y76" s="35"/>
      <c r="Z76" s="35"/>
      <c r="AA76" s="35"/>
      <c r="AB76" s="40"/>
      <c r="AC76" s="41"/>
      <c r="AD76" s="40"/>
      <c r="AE76" s="42"/>
      <c r="AF76" s="43"/>
    </row>
    <row r="77" spans="1:32" ht="12.75">
      <c r="A77" s="28"/>
      <c r="B77" s="29"/>
      <c r="C77" s="30"/>
      <c r="D77" s="29"/>
      <c r="E77" s="31"/>
      <c r="F77" s="31"/>
      <c r="G77" s="30"/>
      <c r="H77" s="32"/>
      <c r="I77" s="32"/>
      <c r="J77" s="29"/>
      <c r="K77" s="33"/>
      <c r="L77" s="30"/>
      <c r="M77" s="30"/>
      <c r="N77" s="34">
        <v>94</v>
      </c>
      <c r="O77" s="35">
        <v>0.45</v>
      </c>
      <c r="P77" s="35">
        <v>0.34</v>
      </c>
      <c r="Q77" s="35">
        <v>0.41</v>
      </c>
      <c r="R77" s="35">
        <f>((O77*P77)*2)+((P77*Q77)*2)</f>
        <v>0.5848</v>
      </c>
      <c r="S77" s="40">
        <f>R77*10</f>
        <v>5.848</v>
      </c>
      <c r="T77" s="41">
        <f>O77*P77*Q77</f>
        <v>0.06273000000000001</v>
      </c>
      <c r="U77" s="40">
        <f>T77*187.5</f>
        <v>11.761875000000002</v>
      </c>
      <c r="V77" s="60">
        <f>U77+S77</f>
        <v>17.609875000000002</v>
      </c>
      <c r="W77" s="34"/>
      <c r="X77" s="35"/>
      <c r="Y77" s="35"/>
      <c r="Z77" s="35"/>
      <c r="AA77" s="35"/>
      <c r="AB77" s="40"/>
      <c r="AC77" s="41"/>
      <c r="AD77" s="40"/>
      <c r="AE77" s="42"/>
      <c r="AF77" s="43"/>
    </row>
    <row r="78" spans="1:32" ht="12.75">
      <c r="A78" s="28"/>
      <c r="B78" s="29"/>
      <c r="C78" s="30"/>
      <c r="D78" s="29"/>
      <c r="E78" s="31"/>
      <c r="F78" s="31"/>
      <c r="G78" s="30"/>
      <c r="H78" s="32"/>
      <c r="I78" s="32"/>
      <c r="J78" s="29"/>
      <c r="K78" s="33"/>
      <c r="L78" s="30"/>
      <c r="M78" s="30"/>
      <c r="N78" s="34">
        <v>95</v>
      </c>
      <c r="O78" s="35">
        <v>0.87</v>
      </c>
      <c r="P78" s="35">
        <v>0.28</v>
      </c>
      <c r="Q78" s="35">
        <v>0.28</v>
      </c>
      <c r="R78" s="35">
        <f>((O78*P78)*2)+((P78*Q78)*2)</f>
        <v>0.644</v>
      </c>
      <c r="S78" s="40">
        <f>R78*10</f>
        <v>6.44</v>
      </c>
      <c r="T78" s="41">
        <f>O78*P78*Q78</f>
        <v>0.068208</v>
      </c>
      <c r="U78" s="40">
        <f>T78*187.5</f>
        <v>12.789000000000001</v>
      </c>
      <c r="V78" s="60">
        <f>U78+S78</f>
        <v>19.229000000000003</v>
      </c>
      <c r="W78" s="34"/>
      <c r="X78" s="35"/>
      <c r="Y78" s="35"/>
      <c r="Z78" s="35"/>
      <c r="AA78" s="35"/>
      <c r="AB78" s="40"/>
      <c r="AC78" s="41"/>
      <c r="AD78" s="40"/>
      <c r="AE78" s="42"/>
      <c r="AF78" s="43"/>
    </row>
    <row r="79" spans="1:32" ht="12.75">
      <c r="A79" s="28"/>
      <c r="B79" s="29"/>
      <c r="C79" s="30"/>
      <c r="D79" s="29"/>
      <c r="E79" s="31"/>
      <c r="F79" s="31"/>
      <c r="G79" s="30"/>
      <c r="H79" s="32"/>
      <c r="I79" s="32"/>
      <c r="J79" s="29"/>
      <c r="K79" s="33"/>
      <c r="L79" s="30"/>
      <c r="M79" s="30"/>
      <c r="N79" s="34">
        <v>96</v>
      </c>
      <c r="O79" s="35">
        <v>0.77</v>
      </c>
      <c r="P79" s="35">
        <v>0.44</v>
      </c>
      <c r="Q79" s="35">
        <v>0.29</v>
      </c>
      <c r="R79" s="35">
        <f>((O79*P79)*2)+((P79*Q79)*2)</f>
        <v>0.9328</v>
      </c>
      <c r="S79" s="40">
        <f>R79*10</f>
        <v>9.328</v>
      </c>
      <c r="T79" s="41">
        <f>O79*P79*Q79</f>
        <v>0.09825199999999999</v>
      </c>
      <c r="U79" s="40">
        <f>T79*187.5</f>
        <v>18.42225</v>
      </c>
      <c r="V79" s="60">
        <f>U79+S79</f>
        <v>27.750249999999998</v>
      </c>
      <c r="W79" s="34"/>
      <c r="X79" s="35"/>
      <c r="Y79" s="35"/>
      <c r="Z79" s="35"/>
      <c r="AA79" s="35"/>
      <c r="AB79" s="40"/>
      <c r="AC79" s="41"/>
      <c r="AD79" s="40"/>
      <c r="AE79" s="42"/>
      <c r="AF79" s="43"/>
    </row>
    <row r="80" spans="1:32" ht="12.75">
      <c r="A80" s="28"/>
      <c r="B80" s="29"/>
      <c r="C80" s="30"/>
      <c r="D80" s="29"/>
      <c r="E80" s="31"/>
      <c r="F80" s="31"/>
      <c r="G80" s="30"/>
      <c r="H80" s="32"/>
      <c r="I80" s="32"/>
      <c r="J80" s="29"/>
      <c r="K80" s="33"/>
      <c r="L80" s="30"/>
      <c r="M80" s="30"/>
      <c r="N80" s="34">
        <v>97</v>
      </c>
      <c r="O80" s="35">
        <v>0.49</v>
      </c>
      <c r="P80" s="35">
        <v>0.34</v>
      </c>
      <c r="Q80" s="35">
        <v>0.19</v>
      </c>
      <c r="R80" s="35">
        <f>((O80*P80)*2)+((P80*Q80)*2)</f>
        <v>0.46240000000000003</v>
      </c>
      <c r="S80" s="40">
        <f>R80*10</f>
        <v>4.6240000000000006</v>
      </c>
      <c r="T80" s="41">
        <f>O80*P80*Q80</f>
        <v>0.031654</v>
      </c>
      <c r="U80" s="40">
        <f>T80*187.5</f>
        <v>5.935125</v>
      </c>
      <c r="V80" s="60">
        <f>U80+S80</f>
        <v>10.559125000000002</v>
      </c>
      <c r="W80" s="34"/>
      <c r="X80" s="35"/>
      <c r="Y80" s="35"/>
      <c r="Z80" s="35"/>
      <c r="AA80" s="35"/>
      <c r="AB80" s="40"/>
      <c r="AC80" s="41"/>
      <c r="AD80" s="40"/>
      <c r="AE80" s="42"/>
      <c r="AF80" s="43"/>
    </row>
    <row r="81" spans="1:32" ht="12.75">
      <c r="A81" s="28"/>
      <c r="B81" s="29"/>
      <c r="C81" s="30"/>
      <c r="D81" s="29"/>
      <c r="E81" s="31"/>
      <c r="F81" s="31"/>
      <c r="G81" s="30"/>
      <c r="H81" s="32"/>
      <c r="I81" s="32"/>
      <c r="J81" s="29"/>
      <c r="K81" s="33"/>
      <c r="L81" s="30"/>
      <c r="M81" s="30"/>
      <c r="N81" s="34">
        <v>98</v>
      </c>
      <c r="O81" s="35">
        <v>0.83</v>
      </c>
      <c r="P81" s="35">
        <v>0.28</v>
      </c>
      <c r="Q81" s="35">
        <v>0.38</v>
      </c>
      <c r="R81" s="35">
        <f>((O81*P81)*2)+((P81*Q81)*2)</f>
        <v>0.6776000000000001</v>
      </c>
      <c r="S81" s="40">
        <f>R81*10</f>
        <v>6.776000000000001</v>
      </c>
      <c r="T81" s="41">
        <f>O81*P81*Q81</f>
        <v>0.08831200000000002</v>
      </c>
      <c r="U81" s="40">
        <f>T81*187.5</f>
        <v>16.558500000000002</v>
      </c>
      <c r="V81" s="60">
        <f>U81+S81</f>
        <v>23.334500000000002</v>
      </c>
      <c r="W81" s="34"/>
      <c r="X81" s="35"/>
      <c r="Y81" s="35"/>
      <c r="Z81" s="35"/>
      <c r="AA81" s="35"/>
      <c r="AB81" s="40"/>
      <c r="AC81" s="41"/>
      <c r="AD81" s="40"/>
      <c r="AE81" s="42"/>
      <c r="AF81" s="43"/>
    </row>
    <row r="82" spans="1:32" ht="12.75">
      <c r="A82" s="28"/>
      <c r="B82" s="29"/>
      <c r="C82" s="30"/>
      <c r="D82" s="29"/>
      <c r="E82" s="31"/>
      <c r="F82" s="31"/>
      <c r="G82" s="30"/>
      <c r="H82" s="32"/>
      <c r="I82" s="32"/>
      <c r="J82" s="29"/>
      <c r="K82" s="33"/>
      <c r="L82" s="30"/>
      <c r="M82" s="30"/>
      <c r="N82" s="34">
        <v>99</v>
      </c>
      <c r="O82" s="35">
        <v>0.47</v>
      </c>
      <c r="P82" s="35">
        <v>0.44</v>
      </c>
      <c r="Q82" s="35">
        <v>0.22</v>
      </c>
      <c r="R82" s="35">
        <f>((O82*P82)*2)+((P82*Q82)*2)</f>
        <v>0.6072</v>
      </c>
      <c r="S82" s="40">
        <f>R82*10</f>
        <v>6.071999999999999</v>
      </c>
      <c r="T82" s="41">
        <f>O82*P82*Q82</f>
        <v>0.045495999999999995</v>
      </c>
      <c r="U82" s="40">
        <f>T82*187.5</f>
        <v>8.530499999999998</v>
      </c>
      <c r="V82" s="60">
        <f>U82+S82</f>
        <v>14.602499999999997</v>
      </c>
      <c r="W82" s="34"/>
      <c r="X82" s="35"/>
      <c r="Y82" s="35"/>
      <c r="Z82" s="35"/>
      <c r="AA82" s="35"/>
      <c r="AB82" s="40"/>
      <c r="AC82" s="41"/>
      <c r="AD82" s="40"/>
      <c r="AE82" s="42"/>
      <c r="AF82" s="43"/>
    </row>
    <row r="83" spans="1:32" ht="12.75">
      <c r="A83" s="28"/>
      <c r="B83" s="29"/>
      <c r="C83" s="30"/>
      <c r="D83" s="29"/>
      <c r="E83" s="31"/>
      <c r="F83" s="31"/>
      <c r="G83" s="30"/>
      <c r="H83" s="32"/>
      <c r="I83" s="32"/>
      <c r="J83" s="29"/>
      <c r="K83" s="33"/>
      <c r="L83" s="30"/>
      <c r="M83" s="30"/>
      <c r="N83" s="34">
        <v>100</v>
      </c>
      <c r="O83" s="35">
        <v>0.53</v>
      </c>
      <c r="P83" s="35">
        <v>0.4</v>
      </c>
      <c r="Q83" s="35">
        <v>0.25</v>
      </c>
      <c r="R83" s="35">
        <f>((O83*P83)*2)+((P83*Q83)*2)</f>
        <v>0.6240000000000001</v>
      </c>
      <c r="S83" s="40">
        <f>R83*10</f>
        <v>6.240000000000001</v>
      </c>
      <c r="T83" s="41">
        <f>O83*P83*Q83</f>
        <v>0.053000000000000005</v>
      </c>
      <c r="U83" s="40">
        <f>T83*187.5</f>
        <v>9.937500000000002</v>
      </c>
      <c r="V83" s="60">
        <f>U83+S83</f>
        <v>16.177500000000002</v>
      </c>
      <c r="W83" s="34"/>
      <c r="X83" s="35"/>
      <c r="Y83" s="35"/>
      <c r="Z83" s="35"/>
      <c r="AA83" s="35"/>
      <c r="AB83" s="40"/>
      <c r="AC83" s="41"/>
      <c r="AD83" s="40"/>
      <c r="AE83" s="42"/>
      <c r="AF83" s="43"/>
    </row>
    <row r="84" spans="1:32" ht="12.75">
      <c r="A84" s="28"/>
      <c r="B84" s="29"/>
      <c r="C84" s="30"/>
      <c r="D84" s="29"/>
      <c r="E84" s="31"/>
      <c r="F84" s="31"/>
      <c r="G84" s="30"/>
      <c r="H84" s="32"/>
      <c r="I84" s="32"/>
      <c r="J84" s="29"/>
      <c r="K84" s="33"/>
      <c r="L84" s="30"/>
      <c r="M84" s="30"/>
      <c r="N84" s="34">
        <v>101</v>
      </c>
      <c r="O84" s="35">
        <v>0.46</v>
      </c>
      <c r="P84" s="35">
        <v>0.36</v>
      </c>
      <c r="Q84" s="35">
        <v>0.24</v>
      </c>
      <c r="R84" s="35">
        <f>((O84*P84)*2)+((P84*Q84)*2)</f>
        <v>0.504</v>
      </c>
      <c r="S84" s="40">
        <f>R84*10</f>
        <v>5.04</v>
      </c>
      <c r="T84" s="41">
        <f>O84*P84*Q84</f>
        <v>0.039743999999999995</v>
      </c>
      <c r="U84" s="40">
        <f>T84*187.5</f>
        <v>7.451999999999999</v>
      </c>
      <c r="V84" s="60">
        <f>U84+S84</f>
        <v>12.491999999999999</v>
      </c>
      <c r="W84" s="34"/>
      <c r="X84" s="35"/>
      <c r="Y84" s="35"/>
      <c r="Z84" s="35"/>
      <c r="AA84" s="35"/>
      <c r="AB84" s="40"/>
      <c r="AC84" s="41"/>
      <c r="AD84" s="40"/>
      <c r="AE84" s="42"/>
      <c r="AF84" s="43"/>
    </row>
    <row r="85" spans="1:32" ht="12.75">
      <c r="A85" s="28"/>
      <c r="B85" s="29"/>
      <c r="C85" s="30"/>
      <c r="D85" s="29"/>
      <c r="E85" s="31"/>
      <c r="F85" s="31"/>
      <c r="G85" s="30"/>
      <c r="H85" s="32"/>
      <c r="I85" s="32"/>
      <c r="J85" s="29"/>
      <c r="K85" s="33"/>
      <c r="L85" s="30"/>
      <c r="M85" s="30"/>
      <c r="N85" s="34">
        <v>102</v>
      </c>
      <c r="O85" s="35">
        <v>0.48</v>
      </c>
      <c r="P85" s="35">
        <v>0.36</v>
      </c>
      <c r="Q85" s="35">
        <v>0.29</v>
      </c>
      <c r="R85" s="35">
        <f>((O85*P85)*2)+((P85*Q85)*2)</f>
        <v>0.5544</v>
      </c>
      <c r="S85" s="40">
        <f>R85*10</f>
        <v>5.5440000000000005</v>
      </c>
      <c r="T85" s="41">
        <f>O85*P85*Q85</f>
        <v>0.05011199999999999</v>
      </c>
      <c r="U85" s="40">
        <f>T85*187.5</f>
        <v>9.395999999999997</v>
      </c>
      <c r="V85" s="60">
        <f>U85+S85</f>
        <v>14.939999999999998</v>
      </c>
      <c r="W85" s="34"/>
      <c r="X85" s="35"/>
      <c r="Y85" s="35"/>
      <c r="Z85" s="35"/>
      <c r="AA85" s="35"/>
      <c r="AB85" s="40"/>
      <c r="AC85" s="41"/>
      <c r="AD85" s="40"/>
      <c r="AE85" s="42"/>
      <c r="AF85" s="43"/>
    </row>
    <row r="86" spans="1:32" ht="12.75">
      <c r="A86" s="28"/>
      <c r="B86" s="29"/>
      <c r="C86" s="30"/>
      <c r="D86" s="29"/>
      <c r="E86" s="31"/>
      <c r="F86" s="31"/>
      <c r="G86" s="30"/>
      <c r="H86" s="32"/>
      <c r="I86" s="32"/>
      <c r="J86" s="29"/>
      <c r="K86" s="33"/>
      <c r="L86" s="30"/>
      <c r="M86" s="30"/>
      <c r="N86" s="34">
        <v>130</v>
      </c>
      <c r="O86" s="35">
        <v>0.96</v>
      </c>
      <c r="P86" s="35">
        <v>0.36</v>
      </c>
      <c r="Q86" s="35">
        <v>0.16</v>
      </c>
      <c r="R86" s="35">
        <v>0.8063999999999999</v>
      </c>
      <c r="S86" s="40">
        <v>8.063999999999998</v>
      </c>
      <c r="T86" s="41">
        <v>0.055296</v>
      </c>
      <c r="U86" s="40">
        <v>10.368</v>
      </c>
      <c r="V86" s="60">
        <v>18.432</v>
      </c>
      <c r="W86" s="34"/>
      <c r="X86" s="35"/>
      <c r="Y86" s="35"/>
      <c r="Z86" s="35"/>
      <c r="AA86" s="35"/>
      <c r="AB86" s="40"/>
      <c r="AC86" s="41"/>
      <c r="AD86" s="40"/>
      <c r="AE86" s="42"/>
      <c r="AF86" s="43"/>
    </row>
    <row r="87" spans="1:32" ht="12.75">
      <c r="A87" s="28"/>
      <c r="B87" s="29"/>
      <c r="C87" s="30">
        <v>7</v>
      </c>
      <c r="D87" s="29" t="s">
        <v>61</v>
      </c>
      <c r="E87" s="31">
        <v>86.996</v>
      </c>
      <c r="F87" s="31">
        <v>700.108</v>
      </c>
      <c r="G87" s="30">
        <v>4</v>
      </c>
      <c r="H87" s="32">
        <v>26</v>
      </c>
      <c r="I87" s="32">
        <v>23</v>
      </c>
      <c r="J87" s="29">
        <f>PI()*G87*H87*I87/6</f>
        <v>1252.448271231131</v>
      </c>
      <c r="K87" s="33">
        <f>J87*5.25</f>
        <v>6575.353423963437</v>
      </c>
      <c r="L87" s="30">
        <v>9</v>
      </c>
      <c r="M87" s="30">
        <v>0</v>
      </c>
      <c r="N87" s="34">
        <v>39</v>
      </c>
      <c r="O87" s="35">
        <v>1.24</v>
      </c>
      <c r="P87" s="35">
        <v>0.79</v>
      </c>
      <c r="Q87" s="35">
        <v>0.43</v>
      </c>
      <c r="R87" s="35">
        <f>((O87*P87)*2)+((P87*Q87)*2)</f>
        <v>2.6386000000000003</v>
      </c>
      <c r="S87" s="40">
        <f>R87*10</f>
        <v>26.386000000000003</v>
      </c>
      <c r="T87" s="41">
        <f>O87*P87*Q87</f>
        <v>0.421228</v>
      </c>
      <c r="U87" s="40">
        <f>T87*187.5</f>
        <v>78.98025</v>
      </c>
      <c r="V87" s="60">
        <f>U87+S87</f>
        <v>105.36625000000001</v>
      </c>
      <c r="W87" s="34"/>
      <c r="X87" s="35"/>
      <c r="Y87" s="35"/>
      <c r="Z87" s="35"/>
      <c r="AA87" s="35"/>
      <c r="AB87" s="40"/>
      <c r="AC87" s="41"/>
      <c r="AD87" s="40"/>
      <c r="AE87" s="42"/>
      <c r="AF87" s="43"/>
    </row>
    <row r="88" spans="1:32" ht="12.75">
      <c r="A88" s="28"/>
      <c r="B88" s="29"/>
      <c r="C88" s="30"/>
      <c r="D88" s="29"/>
      <c r="E88" s="31"/>
      <c r="F88" s="31"/>
      <c r="G88" s="30"/>
      <c r="H88" s="32"/>
      <c r="I88" s="32"/>
      <c r="J88" s="29"/>
      <c r="K88" s="33"/>
      <c r="L88" s="30"/>
      <c r="M88" s="30"/>
      <c r="N88" s="34">
        <v>40</v>
      </c>
      <c r="O88" s="35">
        <v>1.23</v>
      </c>
      <c r="P88" s="35">
        <v>0.72</v>
      </c>
      <c r="Q88" s="35">
        <v>0.45</v>
      </c>
      <c r="R88" s="35">
        <f>((O88*P88)*2)+((P88*Q88)*2)</f>
        <v>2.4192</v>
      </c>
      <c r="S88" s="40">
        <f>R88*10</f>
        <v>24.192</v>
      </c>
      <c r="T88" s="41">
        <f>O88*P88*Q88</f>
        <v>0.39852</v>
      </c>
      <c r="U88" s="40">
        <f>T88*187.5</f>
        <v>74.7225</v>
      </c>
      <c r="V88" s="60">
        <f>U88+S88</f>
        <v>98.9145</v>
      </c>
      <c r="W88" s="34"/>
      <c r="X88" s="35"/>
      <c r="Y88" s="35"/>
      <c r="Z88" s="35"/>
      <c r="AA88" s="35"/>
      <c r="AB88" s="40"/>
      <c r="AC88" s="41"/>
      <c r="AD88" s="40"/>
      <c r="AE88" s="42"/>
      <c r="AF88" s="43"/>
    </row>
    <row r="89" spans="1:32" ht="12.75">
      <c r="A89" s="28"/>
      <c r="B89" s="29"/>
      <c r="C89" s="30"/>
      <c r="D89" s="29"/>
      <c r="E89" s="31"/>
      <c r="F89" s="31"/>
      <c r="G89" s="30"/>
      <c r="H89" s="32"/>
      <c r="I89" s="32"/>
      <c r="J89" s="29"/>
      <c r="K89" s="33"/>
      <c r="L89" s="30"/>
      <c r="M89" s="30"/>
      <c r="N89" s="34">
        <v>41</v>
      </c>
      <c r="O89" s="35">
        <v>1.32</v>
      </c>
      <c r="P89" s="35">
        <v>0.62</v>
      </c>
      <c r="Q89" s="35">
        <v>0.55</v>
      </c>
      <c r="R89" s="35">
        <f>((O89*P89)*2)+((P89*Q89)*2)</f>
        <v>2.3188</v>
      </c>
      <c r="S89" s="40">
        <f>R89*10</f>
        <v>23.188</v>
      </c>
      <c r="T89" s="41">
        <f>O89*P89*Q89</f>
        <v>0.45012</v>
      </c>
      <c r="U89" s="40">
        <f>T89*187.5</f>
        <v>84.39750000000001</v>
      </c>
      <c r="V89" s="60">
        <f>U89+S89</f>
        <v>107.58550000000001</v>
      </c>
      <c r="W89" s="34"/>
      <c r="X89" s="35"/>
      <c r="Y89" s="35"/>
      <c r="Z89" s="35"/>
      <c r="AA89" s="35"/>
      <c r="AB89" s="40"/>
      <c r="AC89" s="41"/>
      <c r="AD89" s="40"/>
      <c r="AE89" s="42"/>
      <c r="AF89" s="43"/>
    </row>
    <row r="90" spans="1:32" ht="12.75">
      <c r="A90" s="28"/>
      <c r="B90" s="29"/>
      <c r="C90" s="30"/>
      <c r="D90" s="29"/>
      <c r="E90" s="31"/>
      <c r="F90" s="31"/>
      <c r="G90" s="30"/>
      <c r="H90" s="32"/>
      <c r="I90" s="32"/>
      <c r="J90" s="29"/>
      <c r="K90" s="33"/>
      <c r="L90" s="30"/>
      <c r="M90" s="30"/>
      <c r="N90" s="34">
        <v>42</v>
      </c>
      <c r="O90" s="35">
        <v>1.42</v>
      </c>
      <c r="P90" s="35">
        <v>0.45</v>
      </c>
      <c r="Q90" s="35">
        <v>0.42</v>
      </c>
      <c r="R90" s="35">
        <f>((O90*P90)*2)+((P90*Q90)*2)</f>
        <v>1.6560000000000001</v>
      </c>
      <c r="S90" s="40">
        <f>R90*10</f>
        <v>16.560000000000002</v>
      </c>
      <c r="T90" s="41">
        <f>O90*P90*Q90</f>
        <v>0.26838</v>
      </c>
      <c r="U90" s="40">
        <f>T90*187.5</f>
        <v>50.32125</v>
      </c>
      <c r="V90" s="60">
        <f>U90+S90</f>
        <v>66.88125</v>
      </c>
      <c r="W90" s="34"/>
      <c r="X90" s="35"/>
      <c r="Y90" s="35"/>
      <c r="Z90" s="35"/>
      <c r="AA90" s="35"/>
      <c r="AB90" s="40"/>
      <c r="AC90" s="41"/>
      <c r="AD90" s="40"/>
      <c r="AE90" s="42"/>
      <c r="AF90" s="43"/>
    </row>
    <row r="91" spans="1:32" ht="12.75">
      <c r="A91" s="28"/>
      <c r="B91" s="29"/>
      <c r="C91" s="30"/>
      <c r="D91" s="29"/>
      <c r="E91" s="31"/>
      <c r="F91" s="31"/>
      <c r="G91" s="30"/>
      <c r="H91" s="32"/>
      <c r="I91" s="32"/>
      <c r="J91" s="29"/>
      <c r="K91" s="33"/>
      <c r="L91" s="30"/>
      <c r="M91" s="30"/>
      <c r="N91" s="34">
        <v>43</v>
      </c>
      <c r="O91" s="35">
        <v>1.42</v>
      </c>
      <c r="P91" s="35">
        <v>0.45</v>
      </c>
      <c r="Q91" s="35">
        <v>0.42</v>
      </c>
      <c r="R91" s="35">
        <f>((O91*P91)*2)+((P91*Q91)*2)</f>
        <v>1.6560000000000001</v>
      </c>
      <c r="S91" s="40">
        <f>R91*10</f>
        <v>16.560000000000002</v>
      </c>
      <c r="T91" s="41">
        <f>O91*P91*Q91</f>
        <v>0.26838</v>
      </c>
      <c r="U91" s="40">
        <f>T91*187.5</f>
        <v>50.32125</v>
      </c>
      <c r="V91" s="60">
        <f>U91+S91</f>
        <v>66.88125</v>
      </c>
      <c r="W91" s="34"/>
      <c r="X91" s="35"/>
      <c r="Y91" s="35"/>
      <c r="Z91" s="35"/>
      <c r="AA91" s="35"/>
      <c r="AB91" s="40"/>
      <c r="AC91" s="41"/>
      <c r="AD91" s="40"/>
      <c r="AE91" s="42"/>
      <c r="AF91" s="43"/>
    </row>
    <row r="92" spans="1:32" ht="12.75">
      <c r="A92" s="28"/>
      <c r="B92" s="29"/>
      <c r="C92" s="30"/>
      <c r="D92" s="29"/>
      <c r="E92" s="31"/>
      <c r="F92" s="31"/>
      <c r="G92" s="30"/>
      <c r="H92" s="32"/>
      <c r="I92" s="32"/>
      <c r="J92" s="29"/>
      <c r="K92" s="33"/>
      <c r="L92" s="30"/>
      <c r="M92" s="30"/>
      <c r="N92" s="34">
        <v>44</v>
      </c>
      <c r="O92" s="35">
        <v>1.19</v>
      </c>
      <c r="P92" s="35">
        <v>0.55</v>
      </c>
      <c r="Q92" s="35">
        <v>0.28</v>
      </c>
      <c r="R92" s="35">
        <f>((O92*P92)*2)+((P92*Q92)*2)</f>
        <v>1.617</v>
      </c>
      <c r="S92" s="40">
        <f>R92*10</f>
        <v>16.17</v>
      </c>
      <c r="T92" s="41">
        <f>O92*P92*Q92</f>
        <v>0.18326</v>
      </c>
      <c r="U92" s="40">
        <f>T92*187.5</f>
        <v>34.36125</v>
      </c>
      <c r="V92" s="60">
        <f>U92+S92</f>
        <v>50.53125</v>
      </c>
      <c r="W92" s="34"/>
      <c r="X92" s="35"/>
      <c r="Y92" s="35"/>
      <c r="Z92" s="35"/>
      <c r="AA92" s="35"/>
      <c r="AB92" s="40"/>
      <c r="AC92" s="41"/>
      <c r="AD92" s="40"/>
      <c r="AE92" s="42"/>
      <c r="AF92" s="43"/>
    </row>
    <row r="93" spans="1:32" ht="12.75">
      <c r="A93" s="28"/>
      <c r="B93" s="29"/>
      <c r="C93" s="30"/>
      <c r="D93" s="29"/>
      <c r="E93" s="31"/>
      <c r="F93" s="31"/>
      <c r="G93" s="30"/>
      <c r="H93" s="32"/>
      <c r="I93" s="32"/>
      <c r="J93" s="29"/>
      <c r="K93" s="33"/>
      <c r="L93" s="30"/>
      <c r="M93" s="30"/>
      <c r="N93" s="34">
        <v>45</v>
      </c>
      <c r="O93" s="35">
        <v>0.6000000000000001</v>
      </c>
      <c r="P93" s="35">
        <v>0.30000000000000004</v>
      </c>
      <c r="Q93" s="35">
        <v>0.2</v>
      </c>
      <c r="R93" s="35">
        <f>((O93*P93)*2)+((P93*Q93)*2)</f>
        <v>0.4800000000000001</v>
      </c>
      <c r="S93" s="40">
        <f>R93*10</f>
        <v>4.800000000000001</v>
      </c>
      <c r="T93" s="41">
        <f>O93*P93*Q93</f>
        <v>0.03600000000000001</v>
      </c>
      <c r="U93" s="40">
        <f>T93*187.5</f>
        <v>6.750000000000002</v>
      </c>
      <c r="V93" s="60">
        <f>U93+S93</f>
        <v>11.550000000000002</v>
      </c>
      <c r="W93" s="34"/>
      <c r="X93" s="35"/>
      <c r="Y93" s="35"/>
      <c r="Z93" s="35"/>
      <c r="AA93" s="35"/>
      <c r="AB93" s="40"/>
      <c r="AC93" s="41"/>
      <c r="AD93" s="40"/>
      <c r="AE93" s="42"/>
      <c r="AF93" s="43"/>
    </row>
    <row r="94" spans="1:32" ht="12.75">
      <c r="A94" s="28"/>
      <c r="B94" s="29"/>
      <c r="C94" s="30"/>
      <c r="D94" s="29"/>
      <c r="E94" s="31"/>
      <c r="F94" s="31"/>
      <c r="G94" s="30"/>
      <c r="H94" s="32"/>
      <c r="I94" s="32"/>
      <c r="J94" s="29"/>
      <c r="K94" s="33"/>
      <c r="L94" s="30"/>
      <c r="M94" s="30"/>
      <c r="N94" s="34">
        <v>46</v>
      </c>
      <c r="O94" s="35">
        <v>1.1</v>
      </c>
      <c r="P94" s="35">
        <v>0.46</v>
      </c>
      <c r="Q94" s="35">
        <v>0.31</v>
      </c>
      <c r="R94" s="35">
        <f>((O94*P94)*2)+((P94*Q94)*2)</f>
        <v>1.2972000000000001</v>
      </c>
      <c r="S94" s="40">
        <f>R94*10</f>
        <v>12.972000000000001</v>
      </c>
      <c r="T94" s="41">
        <f>O94*P94*Q94</f>
        <v>0.15686000000000003</v>
      </c>
      <c r="U94" s="40">
        <f>T94*187.5</f>
        <v>29.411250000000006</v>
      </c>
      <c r="V94" s="60">
        <f>U94+S94</f>
        <v>42.383250000000004</v>
      </c>
      <c r="W94" s="34"/>
      <c r="X94" s="35"/>
      <c r="Y94" s="35"/>
      <c r="Z94" s="35"/>
      <c r="AA94" s="35"/>
      <c r="AB94" s="40"/>
      <c r="AC94" s="41"/>
      <c r="AD94" s="40"/>
      <c r="AE94" s="42"/>
      <c r="AF94" s="43"/>
    </row>
    <row r="95" spans="1:32" ht="12.75">
      <c r="A95" s="28"/>
      <c r="B95" s="29"/>
      <c r="C95" s="30"/>
      <c r="D95" s="29"/>
      <c r="E95" s="31"/>
      <c r="F95" s="31"/>
      <c r="G95" s="30"/>
      <c r="H95" s="32"/>
      <c r="I95" s="32"/>
      <c r="J95" s="29"/>
      <c r="K95" s="33"/>
      <c r="L95" s="30"/>
      <c r="M95" s="30"/>
      <c r="N95" s="34">
        <v>61</v>
      </c>
      <c r="O95" s="35">
        <v>1.27</v>
      </c>
      <c r="P95" s="35">
        <v>0.7</v>
      </c>
      <c r="Q95" s="35">
        <v>0.35</v>
      </c>
      <c r="R95" s="35">
        <f>((O95*P95)*2)+((P95*Q95)*2)</f>
        <v>2.268</v>
      </c>
      <c r="S95" s="40">
        <f>R95*10</f>
        <v>22.68</v>
      </c>
      <c r="T95" s="41">
        <f>O95*P95*Q95</f>
        <v>0.3111499999999999</v>
      </c>
      <c r="U95" s="40">
        <f>T95*187.5</f>
        <v>58.34062499999999</v>
      </c>
      <c r="V95" s="60">
        <f>U95+S95</f>
        <v>81.020625</v>
      </c>
      <c r="W95" s="34"/>
      <c r="X95" s="35"/>
      <c r="Y95" s="35"/>
      <c r="Z95" s="35"/>
      <c r="AA95" s="35"/>
      <c r="AB95" s="40"/>
      <c r="AC95" s="41"/>
      <c r="AD95" s="40"/>
      <c r="AE95" s="42"/>
      <c r="AF95" s="43"/>
    </row>
    <row r="96" spans="1:32" ht="12.75">
      <c r="A96" s="28"/>
      <c r="B96" s="29"/>
      <c r="C96" s="61" t="s">
        <v>57</v>
      </c>
      <c r="D96" s="29"/>
      <c r="E96" s="31"/>
      <c r="F96" s="31"/>
      <c r="G96" s="30"/>
      <c r="H96" s="32"/>
      <c r="I96" s="32"/>
      <c r="J96" s="29"/>
      <c r="K96" s="33"/>
      <c r="L96" s="30"/>
      <c r="M96" s="30"/>
      <c r="N96" s="34">
        <v>35</v>
      </c>
      <c r="O96" s="35">
        <v>0.15</v>
      </c>
      <c r="P96" s="35">
        <v>0.18</v>
      </c>
      <c r="Q96" s="35">
        <v>0.17</v>
      </c>
      <c r="R96" s="35">
        <f>((O96*P96)*2)+((P96*Q96)*2)</f>
        <v>0.1152</v>
      </c>
      <c r="S96" s="40">
        <f>R96*10</f>
        <v>1.152</v>
      </c>
      <c r="T96" s="41">
        <f>O96*P96*Q96</f>
        <v>0.00459</v>
      </c>
      <c r="U96" s="40">
        <f>T96*187.5</f>
        <v>0.8606250000000001</v>
      </c>
      <c r="V96" s="60">
        <f>U96+S96</f>
        <v>2.012625</v>
      </c>
      <c r="W96" s="34"/>
      <c r="X96" s="35"/>
      <c r="Y96" s="35"/>
      <c r="Z96" s="35"/>
      <c r="AA96" s="35"/>
      <c r="AB96" s="40"/>
      <c r="AC96" s="41"/>
      <c r="AD96" s="40"/>
      <c r="AE96" s="42"/>
      <c r="AF96" s="43"/>
    </row>
    <row r="97" spans="1:32" ht="12.75">
      <c r="A97" s="28"/>
      <c r="B97" s="29"/>
      <c r="C97" s="61" t="s">
        <v>57</v>
      </c>
      <c r="D97" s="29"/>
      <c r="E97" s="31"/>
      <c r="F97" s="31"/>
      <c r="G97" s="30"/>
      <c r="H97" s="32"/>
      <c r="I97" s="32"/>
      <c r="J97" s="29"/>
      <c r="K97" s="33"/>
      <c r="L97" s="30"/>
      <c r="M97" s="30"/>
      <c r="N97" s="34">
        <v>36</v>
      </c>
      <c r="O97" s="35">
        <v>0.21</v>
      </c>
      <c r="P97" s="35">
        <v>0.2</v>
      </c>
      <c r="Q97" s="35">
        <v>0.18</v>
      </c>
      <c r="R97" s="35">
        <f>((O97*P97)*2)+((P97*Q97)*2)</f>
        <v>0.156</v>
      </c>
      <c r="S97" s="40">
        <f>R97*10</f>
        <v>1.56</v>
      </c>
      <c r="T97" s="41">
        <f>O97*P97*Q97</f>
        <v>0.00756</v>
      </c>
      <c r="U97" s="40">
        <f>T97*187.5</f>
        <v>1.4175</v>
      </c>
      <c r="V97" s="60">
        <f>U97+S97</f>
        <v>2.9775</v>
      </c>
      <c r="W97" s="34"/>
      <c r="X97" s="35"/>
      <c r="Y97" s="35"/>
      <c r="Z97" s="35"/>
      <c r="AA97" s="35"/>
      <c r="AB97" s="40"/>
      <c r="AC97" s="41"/>
      <c r="AD97" s="40"/>
      <c r="AE97" s="42"/>
      <c r="AF97" s="43"/>
    </row>
    <row r="98" spans="1:32" ht="12.75">
      <c r="A98" s="28"/>
      <c r="B98" s="29"/>
      <c r="C98" s="61" t="s">
        <v>57</v>
      </c>
      <c r="D98" s="29"/>
      <c r="E98" s="31"/>
      <c r="F98" s="31"/>
      <c r="G98" s="30"/>
      <c r="H98" s="32"/>
      <c r="I98" s="32"/>
      <c r="J98" s="29"/>
      <c r="K98" s="33"/>
      <c r="L98" s="30"/>
      <c r="M98" s="30"/>
      <c r="N98" s="34">
        <v>38</v>
      </c>
      <c r="O98" s="35">
        <v>0.33</v>
      </c>
      <c r="P98" s="35">
        <v>0.29</v>
      </c>
      <c r="Q98" s="35">
        <v>0.22</v>
      </c>
      <c r="R98" s="35">
        <f>((O98*P98)*2)+((P98*Q98)*2)</f>
        <v>0.31899999999999995</v>
      </c>
      <c r="S98" s="40">
        <f>R98*10</f>
        <v>3.1899999999999995</v>
      </c>
      <c r="T98" s="41">
        <f>O98*P98*Q98</f>
        <v>0.021054</v>
      </c>
      <c r="U98" s="40">
        <f>T98*187.5</f>
        <v>3.947625</v>
      </c>
      <c r="V98" s="60">
        <f>U98+S98</f>
        <v>7.137625</v>
      </c>
      <c r="W98" s="34"/>
      <c r="X98" s="35"/>
      <c r="Y98" s="35"/>
      <c r="Z98" s="35"/>
      <c r="AA98" s="35"/>
      <c r="AB98" s="40"/>
      <c r="AC98" s="41"/>
      <c r="AD98" s="40"/>
      <c r="AE98" s="42"/>
      <c r="AF98" s="43"/>
    </row>
    <row r="99" spans="1:32" ht="12.75">
      <c r="A99" s="44"/>
      <c r="B99" s="45" t="s">
        <v>52</v>
      </c>
      <c r="C99" s="46"/>
      <c r="D99" s="45"/>
      <c r="E99" s="47"/>
      <c r="F99" s="47"/>
      <c r="G99" s="46"/>
      <c r="H99" s="48"/>
      <c r="I99" s="48"/>
      <c r="J99" s="45"/>
      <c r="K99" s="49">
        <f>SUM(K35:K98)</f>
        <v>22584.909586657024</v>
      </c>
      <c r="L99" s="46"/>
      <c r="M99" s="46"/>
      <c r="N99" s="50"/>
      <c r="O99" s="51"/>
      <c r="P99" s="51"/>
      <c r="Q99" s="51"/>
      <c r="R99" s="51"/>
      <c r="S99" s="56"/>
      <c r="T99" s="57"/>
      <c r="U99" s="56"/>
      <c r="V99" s="49">
        <f>SUM(V35:V98)</f>
        <v>3388.9857499999994</v>
      </c>
      <c r="W99" s="50"/>
      <c r="X99" s="51"/>
      <c r="Y99" s="51"/>
      <c r="Z99" s="51"/>
      <c r="AA99" s="51"/>
      <c r="AB99" s="56"/>
      <c r="AC99" s="57"/>
      <c r="AD99" s="56"/>
      <c r="AE99" s="49">
        <f>SUM(AE35:AE98)</f>
        <v>482</v>
      </c>
      <c r="AF99" s="58">
        <f>K99+V99+AE99</f>
        <v>26455.895336657024</v>
      </c>
    </row>
    <row r="100" spans="1:32" ht="12.75">
      <c r="A100" s="62">
        <v>5</v>
      </c>
      <c r="B100" s="63" t="s">
        <v>62</v>
      </c>
      <c r="C100" s="64">
        <v>8</v>
      </c>
      <c r="D100" s="63"/>
      <c r="E100" s="65">
        <v>86.512</v>
      </c>
      <c r="F100" s="65">
        <v>700.787</v>
      </c>
      <c r="G100" s="64">
        <v>2</v>
      </c>
      <c r="H100" s="66">
        <v>10</v>
      </c>
      <c r="I100" s="66">
        <v>10</v>
      </c>
      <c r="J100" s="63">
        <f>PI()*G100*H100*I100/6</f>
        <v>104.71975511965978</v>
      </c>
      <c r="K100" s="67">
        <f>J100*5.25</f>
        <v>549.7787143782139</v>
      </c>
      <c r="L100" s="64">
        <v>1</v>
      </c>
      <c r="M100" s="64">
        <v>0</v>
      </c>
      <c r="N100" s="68" t="s">
        <v>63</v>
      </c>
      <c r="O100" s="69"/>
      <c r="P100" s="69"/>
      <c r="Q100" s="69"/>
      <c r="R100" s="69"/>
      <c r="S100" s="70">
        <v>19</v>
      </c>
      <c r="T100" s="71"/>
      <c r="U100" s="70">
        <v>45</v>
      </c>
      <c r="V100" s="72">
        <f>U100+S100</f>
        <v>64</v>
      </c>
      <c r="W100" s="68"/>
      <c r="X100" s="69"/>
      <c r="Y100" s="69"/>
      <c r="Z100" s="69"/>
      <c r="AA100" s="69"/>
      <c r="AB100" s="70"/>
      <c r="AC100" s="71"/>
      <c r="AD100" s="70"/>
      <c r="AE100" s="73"/>
      <c r="AF100" s="74">
        <f>K100+V100+AE100</f>
        <v>613.7787143782139</v>
      </c>
    </row>
    <row r="101" spans="1:32" ht="12.75">
      <c r="A101" s="12">
        <v>6</v>
      </c>
      <c r="B101" s="13" t="s">
        <v>64</v>
      </c>
      <c r="C101" s="14">
        <v>9</v>
      </c>
      <c r="D101" s="13"/>
      <c r="E101" s="15">
        <v>87.091</v>
      </c>
      <c r="F101" s="15">
        <v>700.505</v>
      </c>
      <c r="G101" s="14">
        <v>3</v>
      </c>
      <c r="H101" s="16">
        <v>23</v>
      </c>
      <c r="I101" s="16">
        <v>20</v>
      </c>
      <c r="J101" s="13">
        <f>PI()*G101*H101*I101/6</f>
        <v>722.5663103256525</v>
      </c>
      <c r="K101" s="17">
        <f>J101*5.25</f>
        <v>3793.4731292096753</v>
      </c>
      <c r="L101" s="14">
        <v>2</v>
      </c>
      <c r="M101" s="14">
        <v>0</v>
      </c>
      <c r="N101" s="18">
        <v>127</v>
      </c>
      <c r="O101" s="19">
        <v>0.6000000000000001</v>
      </c>
      <c r="P101" s="19">
        <v>0.29</v>
      </c>
      <c r="Q101" s="19">
        <v>0.13</v>
      </c>
      <c r="R101" s="20">
        <f>((O101*P101)*2)+((P101*Q101)*2)</f>
        <v>0.4234</v>
      </c>
      <c r="S101" s="21">
        <f>R101*10</f>
        <v>4.234</v>
      </c>
      <c r="T101" s="22">
        <f>O101*P101*Q101</f>
        <v>0.02262</v>
      </c>
      <c r="U101" s="21">
        <f>T101*187.5</f>
        <v>4.24125</v>
      </c>
      <c r="V101" s="23">
        <f>U101+S101</f>
        <v>8.475249999999999</v>
      </c>
      <c r="W101" s="18"/>
      <c r="X101" s="19"/>
      <c r="Y101" s="19"/>
      <c r="Z101" s="19"/>
      <c r="AA101" s="19"/>
      <c r="AB101" s="24"/>
      <c r="AC101" s="25"/>
      <c r="AD101" s="24"/>
      <c r="AE101" s="26"/>
      <c r="AF101" s="27"/>
    </row>
    <row r="102" spans="1:32" ht="12.75">
      <c r="A102" s="28"/>
      <c r="B102" s="29"/>
      <c r="C102" s="30"/>
      <c r="D102" s="29"/>
      <c r="E102" s="31"/>
      <c r="F102" s="31"/>
      <c r="G102" s="30"/>
      <c r="H102" s="32"/>
      <c r="I102" s="32"/>
      <c r="J102" s="29"/>
      <c r="K102" s="33"/>
      <c r="L102" s="30"/>
      <c r="M102" s="30"/>
      <c r="N102" s="34">
        <v>128</v>
      </c>
      <c r="O102" s="35">
        <v>0.28</v>
      </c>
      <c r="P102" s="35">
        <v>0.19</v>
      </c>
      <c r="Q102" s="35">
        <v>0.11</v>
      </c>
      <c r="R102" s="36">
        <f>((O102*P102)*2)+((P102*Q102)*2)</f>
        <v>0.1482</v>
      </c>
      <c r="S102" s="37">
        <f>R102*10</f>
        <v>1.482</v>
      </c>
      <c r="T102" s="38">
        <f>O102*P102*Q102</f>
        <v>0.005852</v>
      </c>
      <c r="U102" s="37">
        <f>T102*187.5</f>
        <v>1.09725</v>
      </c>
      <c r="V102" s="39">
        <f>U102+S102</f>
        <v>2.57925</v>
      </c>
      <c r="W102" s="34"/>
      <c r="X102" s="35"/>
      <c r="Y102" s="35"/>
      <c r="Z102" s="35"/>
      <c r="AA102" s="35"/>
      <c r="AB102" s="40"/>
      <c r="AC102" s="41"/>
      <c r="AD102" s="40"/>
      <c r="AE102" s="42"/>
      <c r="AF102" s="43"/>
    </row>
    <row r="103" spans="1:32" ht="12.75">
      <c r="A103" s="44"/>
      <c r="B103" s="45" t="s">
        <v>52</v>
      </c>
      <c r="C103" s="46"/>
      <c r="D103" s="45"/>
      <c r="E103" s="47"/>
      <c r="F103" s="47"/>
      <c r="G103" s="46"/>
      <c r="H103" s="48"/>
      <c r="I103" s="48"/>
      <c r="J103" s="45"/>
      <c r="K103" s="49">
        <f>SUM(K101:K102)</f>
        <v>3793.4731292096753</v>
      </c>
      <c r="L103" s="46"/>
      <c r="M103" s="46"/>
      <c r="N103" s="50"/>
      <c r="O103" s="51"/>
      <c r="P103" s="51"/>
      <c r="Q103" s="51"/>
      <c r="R103" s="52"/>
      <c r="S103" s="53"/>
      <c r="T103" s="54"/>
      <c r="U103" s="53"/>
      <c r="V103" s="55">
        <f>SUM(V101:V102)</f>
        <v>11.054499999999999</v>
      </c>
      <c r="W103" s="50"/>
      <c r="X103" s="51"/>
      <c r="Y103" s="51"/>
      <c r="Z103" s="51"/>
      <c r="AA103" s="51"/>
      <c r="AB103" s="56"/>
      <c r="AC103" s="57"/>
      <c r="AD103" s="56"/>
      <c r="AE103" s="55"/>
      <c r="AF103" s="58">
        <f>K103+V103+AE103</f>
        <v>3804.5276292096755</v>
      </c>
    </row>
    <row r="104" spans="1:32" ht="12.75">
      <c r="A104" s="12">
        <v>7</v>
      </c>
      <c r="B104" s="13" t="s">
        <v>65</v>
      </c>
      <c r="C104" s="14">
        <v>10</v>
      </c>
      <c r="D104" s="13"/>
      <c r="E104" s="15">
        <v>87.726</v>
      </c>
      <c r="F104" s="15">
        <v>700.992</v>
      </c>
      <c r="G104" s="14">
        <v>2</v>
      </c>
      <c r="H104" s="16">
        <v>12</v>
      </c>
      <c r="I104" s="16">
        <v>11</v>
      </c>
      <c r="J104" s="13">
        <f>PI()*G104*H104*I104/6</f>
        <v>138.2300767579509</v>
      </c>
      <c r="K104" s="17">
        <f>J104*5.25</f>
        <v>725.7079029792422</v>
      </c>
      <c r="L104" s="14">
        <v>3</v>
      </c>
      <c r="M104" s="14">
        <v>1</v>
      </c>
      <c r="N104" s="18">
        <v>202</v>
      </c>
      <c r="O104" s="19">
        <v>1.23</v>
      </c>
      <c r="P104" s="19">
        <v>1</v>
      </c>
      <c r="Q104" s="19">
        <v>0.22</v>
      </c>
      <c r="R104" s="19">
        <f>((O104*P104)*2)+((P104*Q104)*2)</f>
        <v>2.9</v>
      </c>
      <c r="S104" s="24">
        <f>R104*10</f>
        <v>29</v>
      </c>
      <c r="T104" s="25">
        <f>O104*P104*Q104</f>
        <v>0.2706</v>
      </c>
      <c r="U104" s="24">
        <f>T104*187.5</f>
        <v>50.737500000000004</v>
      </c>
      <c r="V104" s="59">
        <f>U104+S104</f>
        <v>79.73750000000001</v>
      </c>
      <c r="W104" s="18" t="s">
        <v>55</v>
      </c>
      <c r="X104" s="19"/>
      <c r="Y104" s="19"/>
      <c r="Z104" s="19"/>
      <c r="AA104" s="19"/>
      <c r="AB104" s="24">
        <v>90</v>
      </c>
      <c r="AC104" s="25"/>
      <c r="AD104" s="24">
        <v>151</v>
      </c>
      <c r="AE104" s="26">
        <f>AB104+AD104</f>
        <v>241</v>
      </c>
      <c r="AF104" s="27"/>
    </row>
    <row r="105" spans="1:32" ht="12.75">
      <c r="A105" s="28"/>
      <c r="B105" s="29"/>
      <c r="C105" s="30"/>
      <c r="D105" s="29"/>
      <c r="E105" s="31"/>
      <c r="F105" s="31"/>
      <c r="G105" s="30"/>
      <c r="H105" s="32"/>
      <c r="I105" s="32"/>
      <c r="J105" s="29"/>
      <c r="K105" s="33"/>
      <c r="L105" s="30"/>
      <c r="M105" s="30"/>
      <c r="N105" s="34">
        <v>204</v>
      </c>
      <c r="O105" s="35">
        <v>0.86</v>
      </c>
      <c r="P105" s="35">
        <v>0.38</v>
      </c>
      <c r="Q105" s="35">
        <v>0.38</v>
      </c>
      <c r="R105" s="35">
        <f>((O105*P105)*2)+((P105*Q105)*2)</f>
        <v>0.9423999999999999</v>
      </c>
      <c r="S105" s="40">
        <f>R105*10</f>
        <v>9.424</v>
      </c>
      <c r="T105" s="41">
        <f>O105*P105*Q105</f>
        <v>0.12418399999999999</v>
      </c>
      <c r="U105" s="40">
        <f>T105*187.5</f>
        <v>23.284499999999998</v>
      </c>
      <c r="V105" s="60">
        <f>U105+S105</f>
        <v>32.7085</v>
      </c>
      <c r="W105" s="34"/>
      <c r="X105" s="35"/>
      <c r="Y105" s="35"/>
      <c r="Z105" s="35"/>
      <c r="AA105" s="35"/>
      <c r="AB105" s="40"/>
      <c r="AC105" s="41"/>
      <c r="AD105" s="40"/>
      <c r="AE105" s="42"/>
      <c r="AF105" s="43"/>
    </row>
    <row r="106" spans="1:32" ht="12.75">
      <c r="A106" s="28"/>
      <c r="B106" s="29"/>
      <c r="C106" s="30"/>
      <c r="D106" s="29"/>
      <c r="E106" s="31"/>
      <c r="F106" s="31"/>
      <c r="G106" s="30"/>
      <c r="H106" s="32"/>
      <c r="I106" s="32"/>
      <c r="J106" s="29"/>
      <c r="K106" s="33"/>
      <c r="L106" s="30"/>
      <c r="M106" s="30"/>
      <c r="N106" s="34">
        <v>205</v>
      </c>
      <c r="O106" s="35">
        <v>1.2</v>
      </c>
      <c r="P106" s="35">
        <v>0.7</v>
      </c>
      <c r="Q106" s="35">
        <v>0.39</v>
      </c>
      <c r="R106" s="35">
        <f>((O106*P106)*2)+((P106*Q106)*2)</f>
        <v>2.226</v>
      </c>
      <c r="S106" s="40">
        <f>R106*10</f>
        <v>22.259999999999998</v>
      </c>
      <c r="T106" s="41">
        <f>O106*P106*Q106</f>
        <v>0.3276</v>
      </c>
      <c r="U106" s="40">
        <f>T106*187.5</f>
        <v>61.425</v>
      </c>
      <c r="V106" s="60">
        <f>U106+S106</f>
        <v>83.685</v>
      </c>
      <c r="W106" s="34"/>
      <c r="X106" s="35"/>
      <c r="Y106" s="35"/>
      <c r="Z106" s="35"/>
      <c r="AA106" s="35"/>
      <c r="AB106" s="40"/>
      <c r="AC106" s="41"/>
      <c r="AD106" s="40"/>
      <c r="AE106" s="42"/>
      <c r="AF106" s="43"/>
    </row>
    <row r="107" spans="1:32" ht="12.75">
      <c r="A107" s="44"/>
      <c r="B107" s="45" t="s">
        <v>52</v>
      </c>
      <c r="C107" s="46"/>
      <c r="D107" s="45"/>
      <c r="E107" s="47"/>
      <c r="F107" s="47"/>
      <c r="G107" s="46"/>
      <c r="H107" s="48"/>
      <c r="I107" s="48"/>
      <c r="J107" s="45"/>
      <c r="K107" s="49">
        <f>SUM(K104:K106)</f>
        <v>725.7079029792422</v>
      </c>
      <c r="L107" s="46"/>
      <c r="M107" s="46"/>
      <c r="N107" s="50"/>
      <c r="O107" s="51"/>
      <c r="P107" s="51"/>
      <c r="Q107" s="51"/>
      <c r="R107" s="51"/>
      <c r="S107" s="56"/>
      <c r="T107" s="57"/>
      <c r="U107" s="56"/>
      <c r="V107" s="49">
        <f>SUM(V104:V106)</f>
        <v>196.13100000000003</v>
      </c>
      <c r="W107" s="50"/>
      <c r="X107" s="51"/>
      <c r="Y107" s="51"/>
      <c r="Z107" s="51"/>
      <c r="AA107" s="51"/>
      <c r="AB107" s="56"/>
      <c r="AC107" s="57"/>
      <c r="AD107" s="56"/>
      <c r="AE107" s="49">
        <f>SUM(AE104:AE106)</f>
        <v>241</v>
      </c>
      <c r="AF107" s="58">
        <f>K107+V107+AE107</f>
        <v>1162.8389029792422</v>
      </c>
    </row>
    <row r="108" spans="1:32" ht="12.75">
      <c r="A108" s="12">
        <v>8</v>
      </c>
      <c r="B108" s="13" t="s">
        <v>66</v>
      </c>
      <c r="C108" s="14"/>
      <c r="D108" s="13"/>
      <c r="E108" s="15">
        <v>84.956</v>
      </c>
      <c r="F108" s="15">
        <v>702.271</v>
      </c>
      <c r="G108" s="14"/>
      <c r="H108" s="16"/>
      <c r="I108" s="16"/>
      <c r="J108" s="13"/>
      <c r="K108" s="17"/>
      <c r="L108" s="14">
        <v>2</v>
      </c>
      <c r="M108" s="14">
        <v>0</v>
      </c>
      <c r="N108" s="18">
        <v>159</v>
      </c>
      <c r="O108" s="19">
        <v>1.35</v>
      </c>
      <c r="P108" s="19">
        <v>0.65</v>
      </c>
      <c r="Q108" s="19">
        <v>0.35</v>
      </c>
      <c r="R108" s="20">
        <f>((O108*P108)*2)+((P108*Q108)*2)</f>
        <v>2.21</v>
      </c>
      <c r="S108" s="21">
        <f>R108*10</f>
        <v>22.1</v>
      </c>
      <c r="T108" s="22">
        <f>O108*P108*Q108</f>
        <v>0.307125</v>
      </c>
      <c r="U108" s="21">
        <f>T108*187.5</f>
        <v>57.5859375</v>
      </c>
      <c r="V108" s="23">
        <f>U108+S108</f>
        <v>79.6859375</v>
      </c>
      <c r="W108" s="18"/>
      <c r="X108" s="19"/>
      <c r="Y108" s="19"/>
      <c r="Z108" s="19"/>
      <c r="AA108" s="19"/>
      <c r="AB108" s="24"/>
      <c r="AC108" s="25"/>
      <c r="AD108" s="24"/>
      <c r="AE108" s="26"/>
      <c r="AF108" s="27"/>
    </row>
    <row r="109" spans="1:32" ht="12.75">
      <c r="A109" s="28"/>
      <c r="B109" s="29"/>
      <c r="C109" s="30"/>
      <c r="D109" s="29"/>
      <c r="E109" s="31"/>
      <c r="F109" s="31"/>
      <c r="G109" s="30"/>
      <c r="H109" s="32"/>
      <c r="I109" s="32"/>
      <c r="J109" s="29"/>
      <c r="K109" s="33"/>
      <c r="L109" s="30"/>
      <c r="M109" s="30"/>
      <c r="N109" s="34">
        <v>160</v>
      </c>
      <c r="O109" s="35">
        <v>1.5</v>
      </c>
      <c r="P109" s="35">
        <v>0.47</v>
      </c>
      <c r="Q109" s="35">
        <v>0.37</v>
      </c>
      <c r="R109" s="36">
        <f>((O109*P109)*2)+((P109*Q109)*2)</f>
        <v>1.7578</v>
      </c>
      <c r="S109" s="37">
        <f>R109*10</f>
        <v>17.578</v>
      </c>
      <c r="T109" s="38">
        <f>O109*P109*Q109</f>
        <v>0.26084999999999997</v>
      </c>
      <c r="U109" s="37">
        <f>T109*187.5</f>
        <v>48.909375</v>
      </c>
      <c r="V109" s="39">
        <f>U109+S109</f>
        <v>66.487375</v>
      </c>
      <c r="W109" s="34"/>
      <c r="X109" s="35"/>
      <c r="Y109" s="35"/>
      <c r="Z109" s="35"/>
      <c r="AA109" s="35"/>
      <c r="AB109" s="40"/>
      <c r="AC109" s="41"/>
      <c r="AD109" s="40"/>
      <c r="AE109" s="42"/>
      <c r="AF109" s="43"/>
    </row>
    <row r="110" spans="1:32" ht="12.75">
      <c r="A110" s="44"/>
      <c r="B110" s="45" t="s">
        <v>52</v>
      </c>
      <c r="C110" s="46"/>
      <c r="D110" s="45"/>
      <c r="E110" s="47"/>
      <c r="F110" s="47"/>
      <c r="G110" s="46"/>
      <c r="H110" s="48"/>
      <c r="I110" s="48"/>
      <c r="J110" s="45"/>
      <c r="K110" s="49">
        <f>SUM(K108:K109)</f>
        <v>0</v>
      </c>
      <c r="L110" s="46"/>
      <c r="M110" s="46"/>
      <c r="N110" s="50"/>
      <c r="O110" s="51"/>
      <c r="P110" s="51"/>
      <c r="Q110" s="51"/>
      <c r="R110" s="52"/>
      <c r="S110" s="53"/>
      <c r="T110" s="54"/>
      <c r="U110" s="53"/>
      <c r="V110" s="55">
        <f>SUM(V108:V109)</f>
        <v>146.1733125</v>
      </c>
      <c r="W110" s="50"/>
      <c r="X110" s="51"/>
      <c r="Y110" s="51"/>
      <c r="Z110" s="51"/>
      <c r="AA110" s="51"/>
      <c r="AB110" s="56"/>
      <c r="AC110" s="57"/>
      <c r="AD110" s="56"/>
      <c r="AE110" s="55">
        <f>SUM(AE108:AE109)</f>
        <v>0</v>
      </c>
      <c r="AF110" s="58">
        <f>K110+V110+AE110</f>
        <v>146.1733125</v>
      </c>
    </row>
    <row r="111" spans="1:32" ht="12.75">
      <c r="A111" s="62">
        <v>9</v>
      </c>
      <c r="B111" s="63" t="s">
        <v>67</v>
      </c>
      <c r="C111" s="64">
        <v>12</v>
      </c>
      <c r="D111" s="63"/>
      <c r="E111" s="65">
        <v>85.707</v>
      </c>
      <c r="F111" s="65">
        <v>701.286</v>
      </c>
      <c r="G111" s="64">
        <v>2</v>
      </c>
      <c r="H111" s="66">
        <v>8</v>
      </c>
      <c r="I111" s="66">
        <v>9</v>
      </c>
      <c r="J111" s="63">
        <f>PI()*G111*H111*I111/6</f>
        <v>75.39822368615503</v>
      </c>
      <c r="K111" s="67">
        <f>J111*5.25</f>
        <v>395.84067435231395</v>
      </c>
      <c r="L111" s="64">
        <v>0</v>
      </c>
      <c r="M111" s="64">
        <v>0</v>
      </c>
      <c r="N111" s="68"/>
      <c r="O111" s="69"/>
      <c r="P111" s="69"/>
      <c r="Q111" s="69"/>
      <c r="R111" s="69"/>
      <c r="S111" s="70"/>
      <c r="T111" s="71"/>
      <c r="U111" s="70"/>
      <c r="V111" s="72">
        <f>U111+S111</f>
        <v>0</v>
      </c>
      <c r="W111" s="68"/>
      <c r="X111" s="69"/>
      <c r="Y111" s="69"/>
      <c r="Z111" s="69"/>
      <c r="AA111" s="69"/>
      <c r="AB111" s="70"/>
      <c r="AC111" s="71"/>
      <c r="AD111" s="70"/>
      <c r="AE111" s="73"/>
      <c r="AF111" s="74">
        <f>K111+V111+AE111</f>
        <v>395.84067435231395</v>
      </c>
    </row>
    <row r="112" spans="1:32" ht="12.75">
      <c r="A112" s="12">
        <v>10</v>
      </c>
      <c r="B112" s="13" t="s">
        <v>68</v>
      </c>
      <c r="C112" s="14">
        <v>13</v>
      </c>
      <c r="D112" s="13"/>
      <c r="E112" s="15">
        <v>86.707</v>
      </c>
      <c r="F112" s="15">
        <v>699.719</v>
      </c>
      <c r="G112" s="14">
        <v>3</v>
      </c>
      <c r="H112" s="16">
        <v>30</v>
      </c>
      <c r="I112" s="16">
        <v>21</v>
      </c>
      <c r="J112" s="13">
        <f>PI()*G112*H112*I112/6</f>
        <v>989.6016858807849</v>
      </c>
      <c r="K112" s="17">
        <f>J112*5.25</f>
        <v>5195.408850874121</v>
      </c>
      <c r="L112" s="14">
        <v>15</v>
      </c>
      <c r="M112" s="14">
        <v>0</v>
      </c>
      <c r="N112" s="18">
        <v>107</v>
      </c>
      <c r="O112" s="19">
        <v>1.63</v>
      </c>
      <c r="P112" s="19">
        <v>1.31</v>
      </c>
      <c r="Q112" s="19">
        <v>0.36</v>
      </c>
      <c r="R112" s="19">
        <f>((O112*P112)*2)+((P112*Q112)*2)</f>
        <v>5.2138</v>
      </c>
      <c r="S112" s="24">
        <f>R112*10</f>
        <v>52.138</v>
      </c>
      <c r="T112" s="25">
        <f>O112*P112*Q112</f>
        <v>0.768708</v>
      </c>
      <c r="U112" s="24">
        <f>T112*187.5</f>
        <v>144.13275</v>
      </c>
      <c r="V112" s="59">
        <f>U112+S112</f>
        <v>196.27075</v>
      </c>
      <c r="W112" s="18"/>
      <c r="X112" s="19"/>
      <c r="Y112" s="19"/>
      <c r="Z112" s="19"/>
      <c r="AA112" s="19"/>
      <c r="AB112" s="24"/>
      <c r="AC112" s="25"/>
      <c r="AD112" s="24"/>
      <c r="AE112" s="26"/>
      <c r="AF112" s="27"/>
    </row>
    <row r="113" spans="1:32" ht="12.75">
      <c r="A113" s="28"/>
      <c r="B113" s="29"/>
      <c r="C113" s="30"/>
      <c r="D113" s="29"/>
      <c r="E113" s="31"/>
      <c r="F113" s="31"/>
      <c r="G113" s="30"/>
      <c r="H113" s="32"/>
      <c r="I113" s="32"/>
      <c r="J113" s="29"/>
      <c r="K113" s="33"/>
      <c r="L113" s="30"/>
      <c r="M113" s="30"/>
      <c r="N113" s="34">
        <v>108</v>
      </c>
      <c r="O113" s="35">
        <v>1.74</v>
      </c>
      <c r="P113" s="35">
        <v>1.09</v>
      </c>
      <c r="Q113" s="35">
        <v>0.25</v>
      </c>
      <c r="R113" s="35">
        <f>((O113*P113)*2)+((P113*Q113)*2)</f>
        <v>4.3382000000000005</v>
      </c>
      <c r="S113" s="40">
        <f>R113*10</f>
        <v>43.382000000000005</v>
      </c>
      <c r="T113" s="41">
        <f>O113*P113*Q113</f>
        <v>0.47415</v>
      </c>
      <c r="U113" s="40">
        <f>T113*187.5</f>
        <v>88.903125</v>
      </c>
      <c r="V113" s="60">
        <f>U113+S113</f>
        <v>132.285125</v>
      </c>
      <c r="W113" s="34"/>
      <c r="X113" s="35"/>
      <c r="Y113" s="35"/>
      <c r="Z113" s="35"/>
      <c r="AA113" s="35"/>
      <c r="AB113" s="40"/>
      <c r="AC113" s="41"/>
      <c r="AD113" s="40"/>
      <c r="AE113" s="42"/>
      <c r="AF113" s="43"/>
    </row>
    <row r="114" spans="1:32" ht="12.75">
      <c r="A114" s="28"/>
      <c r="B114" s="29"/>
      <c r="C114" s="30"/>
      <c r="D114" s="29"/>
      <c r="E114" s="31"/>
      <c r="F114" s="31"/>
      <c r="G114" s="30"/>
      <c r="H114" s="32"/>
      <c r="I114" s="32"/>
      <c r="J114" s="29"/>
      <c r="K114" s="33"/>
      <c r="L114" s="30"/>
      <c r="M114" s="30"/>
      <c r="N114" s="34">
        <v>109</v>
      </c>
      <c r="O114" s="35">
        <v>1.76</v>
      </c>
      <c r="P114" s="35">
        <v>0.5</v>
      </c>
      <c r="Q114" s="35">
        <v>0.21</v>
      </c>
      <c r="R114" s="35">
        <f>((O114*P114)*2)+((P114*Q114)*2)</f>
        <v>1.97</v>
      </c>
      <c r="S114" s="40">
        <f>R114*10</f>
        <v>19.7</v>
      </c>
      <c r="T114" s="41">
        <f>O114*P114*Q114</f>
        <v>0.1848</v>
      </c>
      <c r="U114" s="40">
        <f>T114*187.5</f>
        <v>34.65</v>
      </c>
      <c r="V114" s="60">
        <f>U114+S114</f>
        <v>54.349999999999994</v>
      </c>
      <c r="W114" s="34"/>
      <c r="X114" s="35"/>
      <c r="Y114" s="35"/>
      <c r="Z114" s="35"/>
      <c r="AA114" s="35"/>
      <c r="AB114" s="40"/>
      <c r="AC114" s="41"/>
      <c r="AD114" s="40"/>
      <c r="AE114" s="42"/>
      <c r="AF114" s="43"/>
    </row>
    <row r="115" spans="1:32" ht="12.75">
      <c r="A115" s="28"/>
      <c r="B115" s="29"/>
      <c r="C115" s="30"/>
      <c r="D115" s="29"/>
      <c r="E115" s="31"/>
      <c r="F115" s="31"/>
      <c r="G115" s="30"/>
      <c r="H115" s="32"/>
      <c r="I115" s="32"/>
      <c r="J115" s="29"/>
      <c r="K115" s="33"/>
      <c r="L115" s="30"/>
      <c r="M115" s="30"/>
      <c r="N115" s="34">
        <v>110</v>
      </c>
      <c r="O115" s="35">
        <v>1.6</v>
      </c>
      <c r="P115" s="35">
        <v>1.2</v>
      </c>
      <c r="Q115" s="35">
        <v>0.33</v>
      </c>
      <c r="R115" s="35">
        <f>((O115*P115)*2)+((P115*Q115)*2)</f>
        <v>4.632</v>
      </c>
      <c r="S115" s="40">
        <f>R115*10</f>
        <v>46.31999999999999</v>
      </c>
      <c r="T115" s="41">
        <f>O115*P115*Q115</f>
        <v>0.6336</v>
      </c>
      <c r="U115" s="40">
        <f>T115*187.5</f>
        <v>118.80000000000001</v>
      </c>
      <c r="V115" s="60">
        <f>U115+S115</f>
        <v>165.12</v>
      </c>
      <c r="W115" s="34"/>
      <c r="X115" s="35"/>
      <c r="Y115" s="35"/>
      <c r="Z115" s="35"/>
      <c r="AA115" s="35"/>
      <c r="AB115" s="40"/>
      <c r="AC115" s="41"/>
      <c r="AD115" s="40"/>
      <c r="AE115" s="42"/>
      <c r="AF115" s="43"/>
    </row>
    <row r="116" spans="1:32" ht="12.75">
      <c r="A116" s="28"/>
      <c r="B116" s="29"/>
      <c r="C116" s="30"/>
      <c r="D116" s="29"/>
      <c r="E116" s="31"/>
      <c r="F116" s="31"/>
      <c r="G116" s="30"/>
      <c r="H116" s="32"/>
      <c r="I116" s="32"/>
      <c r="J116" s="29"/>
      <c r="K116" s="33"/>
      <c r="L116" s="30"/>
      <c r="M116" s="30"/>
      <c r="N116" s="34">
        <v>111</v>
      </c>
      <c r="O116" s="35">
        <v>2.1</v>
      </c>
      <c r="P116" s="35">
        <v>1.38</v>
      </c>
      <c r="Q116" s="35">
        <v>0.27</v>
      </c>
      <c r="R116" s="35">
        <f>((O116*P116)*2)+((P116*Q116)*2)</f>
        <v>6.541199999999999</v>
      </c>
      <c r="S116" s="40">
        <f>R116*10</f>
        <v>65.41199999999999</v>
      </c>
      <c r="T116" s="41">
        <f>O116*P116*Q116</f>
        <v>0.7824599999999999</v>
      </c>
      <c r="U116" s="40">
        <f>T116*187.5</f>
        <v>146.71124999999998</v>
      </c>
      <c r="V116" s="60">
        <f>U116+S116</f>
        <v>212.12324999999998</v>
      </c>
      <c r="W116" s="34"/>
      <c r="X116" s="35"/>
      <c r="Y116" s="35"/>
      <c r="Z116" s="35"/>
      <c r="AA116" s="35"/>
      <c r="AB116" s="40"/>
      <c r="AC116" s="41"/>
      <c r="AD116" s="40"/>
      <c r="AE116" s="42"/>
      <c r="AF116" s="43"/>
    </row>
    <row r="117" spans="1:32" ht="12.75">
      <c r="A117" s="28"/>
      <c r="B117" s="29"/>
      <c r="C117" s="30"/>
      <c r="D117" s="29"/>
      <c r="E117" s="31"/>
      <c r="F117" s="31"/>
      <c r="G117" s="30"/>
      <c r="H117" s="32"/>
      <c r="I117" s="32"/>
      <c r="J117" s="29"/>
      <c r="K117" s="33"/>
      <c r="L117" s="30"/>
      <c r="M117" s="30"/>
      <c r="N117" s="34">
        <v>112</v>
      </c>
      <c r="O117" s="35">
        <v>1.08</v>
      </c>
      <c r="P117" s="35">
        <v>0.72</v>
      </c>
      <c r="Q117" s="35">
        <v>0.39</v>
      </c>
      <c r="R117" s="35">
        <f>((O117*P117)*2)+((P117*Q117)*2)</f>
        <v>2.1168</v>
      </c>
      <c r="S117" s="40">
        <f>R117*10</f>
        <v>21.168</v>
      </c>
      <c r="T117" s="41">
        <f>O117*P117*Q117</f>
        <v>0.30326400000000003</v>
      </c>
      <c r="U117" s="40">
        <f>T117*187.5</f>
        <v>56.86200000000001</v>
      </c>
      <c r="V117" s="60">
        <f>U117+S117</f>
        <v>78.03</v>
      </c>
      <c r="W117" s="34"/>
      <c r="X117" s="35"/>
      <c r="Y117" s="35"/>
      <c r="Z117" s="35"/>
      <c r="AA117" s="35"/>
      <c r="AB117" s="40"/>
      <c r="AC117" s="41"/>
      <c r="AD117" s="40"/>
      <c r="AE117" s="42"/>
      <c r="AF117" s="43"/>
    </row>
    <row r="118" spans="1:32" ht="12.75">
      <c r="A118" s="28"/>
      <c r="B118" s="29"/>
      <c r="C118" s="30"/>
      <c r="D118" s="29"/>
      <c r="E118" s="31"/>
      <c r="F118" s="31"/>
      <c r="G118" s="30"/>
      <c r="H118" s="32"/>
      <c r="I118" s="32"/>
      <c r="J118" s="29"/>
      <c r="K118" s="33"/>
      <c r="L118" s="30"/>
      <c r="M118" s="30"/>
      <c r="N118" s="34">
        <v>113</v>
      </c>
      <c r="O118" s="35">
        <v>1.05</v>
      </c>
      <c r="P118" s="35">
        <v>0.55</v>
      </c>
      <c r="Q118" s="35">
        <v>0.18</v>
      </c>
      <c r="R118" s="35">
        <f>((O118*P118)*2)+((P118*Q118)*2)</f>
        <v>1.3530000000000002</v>
      </c>
      <c r="S118" s="40">
        <f>R118*10</f>
        <v>13.530000000000001</v>
      </c>
      <c r="T118" s="41">
        <f>O118*P118*Q118</f>
        <v>0.10395000000000001</v>
      </c>
      <c r="U118" s="40">
        <f>T118*187.5</f>
        <v>19.490625</v>
      </c>
      <c r="V118" s="60">
        <f>U118+S118</f>
        <v>33.020625</v>
      </c>
      <c r="W118" s="34"/>
      <c r="X118" s="35"/>
      <c r="Y118" s="35"/>
      <c r="Z118" s="35"/>
      <c r="AA118" s="35"/>
      <c r="AB118" s="40"/>
      <c r="AC118" s="41"/>
      <c r="AD118" s="40"/>
      <c r="AE118" s="42"/>
      <c r="AF118" s="43"/>
    </row>
    <row r="119" spans="1:32" ht="12.75">
      <c r="A119" s="28"/>
      <c r="B119" s="29"/>
      <c r="C119" s="30"/>
      <c r="D119" s="29"/>
      <c r="E119" s="31"/>
      <c r="F119" s="31"/>
      <c r="G119" s="30"/>
      <c r="H119" s="32"/>
      <c r="I119" s="32"/>
      <c r="J119" s="29"/>
      <c r="K119" s="33"/>
      <c r="L119" s="30"/>
      <c r="M119" s="30"/>
      <c r="N119" s="34">
        <v>114</v>
      </c>
      <c r="O119" s="35">
        <v>0.7</v>
      </c>
      <c r="P119" s="35">
        <v>0.17</v>
      </c>
      <c r="Q119" s="35">
        <v>0.34</v>
      </c>
      <c r="R119" s="35">
        <f>((O119*P119)*2)+((P119*Q119)*2)</f>
        <v>0.3536</v>
      </c>
      <c r="S119" s="40">
        <f>R119*10</f>
        <v>3.5360000000000005</v>
      </c>
      <c r="T119" s="41">
        <f>O119*P119*Q119</f>
        <v>0.04046</v>
      </c>
      <c r="U119" s="40">
        <f>T119*187.5</f>
        <v>7.586250000000001</v>
      </c>
      <c r="V119" s="60">
        <f>U119+S119</f>
        <v>11.122250000000001</v>
      </c>
      <c r="W119" s="34"/>
      <c r="X119" s="35"/>
      <c r="Y119" s="35"/>
      <c r="Z119" s="35"/>
      <c r="AA119" s="35"/>
      <c r="AB119" s="40"/>
      <c r="AC119" s="41"/>
      <c r="AD119" s="40"/>
      <c r="AE119" s="42"/>
      <c r="AF119" s="43"/>
    </row>
    <row r="120" spans="1:32" ht="12.75">
      <c r="A120" s="28"/>
      <c r="B120" s="29"/>
      <c r="C120" s="30"/>
      <c r="D120" s="29"/>
      <c r="E120" s="31"/>
      <c r="F120" s="31"/>
      <c r="G120" s="30"/>
      <c r="H120" s="32"/>
      <c r="I120" s="32"/>
      <c r="J120" s="29"/>
      <c r="K120" s="33"/>
      <c r="L120" s="30"/>
      <c r="M120" s="30"/>
      <c r="N120" s="34">
        <v>115</v>
      </c>
      <c r="O120" s="35">
        <v>0.67</v>
      </c>
      <c r="P120" s="35">
        <v>0.54</v>
      </c>
      <c r="Q120" s="35">
        <v>0.6000000000000001</v>
      </c>
      <c r="R120" s="35">
        <f>((O120*P120)*2)+((P120*Q120)*2)</f>
        <v>1.3716000000000004</v>
      </c>
      <c r="S120" s="40">
        <f>R120*10</f>
        <v>13.716000000000005</v>
      </c>
      <c r="T120" s="41">
        <f>O120*P120*Q120</f>
        <v>0.21708000000000008</v>
      </c>
      <c r="U120" s="40">
        <f>T120*187.5</f>
        <v>40.702500000000015</v>
      </c>
      <c r="V120" s="60">
        <f>U120+S120</f>
        <v>54.41850000000002</v>
      </c>
      <c r="W120" s="34"/>
      <c r="X120" s="35"/>
      <c r="Y120" s="35"/>
      <c r="Z120" s="35"/>
      <c r="AA120" s="35"/>
      <c r="AB120" s="40"/>
      <c r="AC120" s="41"/>
      <c r="AD120" s="40"/>
      <c r="AE120" s="42"/>
      <c r="AF120" s="43"/>
    </row>
    <row r="121" spans="1:32" ht="12.75">
      <c r="A121" s="28"/>
      <c r="B121" s="29"/>
      <c r="C121" s="30"/>
      <c r="D121" s="29"/>
      <c r="E121" s="31"/>
      <c r="F121" s="31"/>
      <c r="G121" s="30"/>
      <c r="H121" s="32"/>
      <c r="I121" s="32"/>
      <c r="J121" s="29"/>
      <c r="K121" s="33"/>
      <c r="L121" s="30"/>
      <c r="M121" s="30"/>
      <c r="N121" s="34">
        <v>116</v>
      </c>
      <c r="O121" s="35">
        <v>0.78</v>
      </c>
      <c r="P121" s="35">
        <v>0.54</v>
      </c>
      <c r="Q121" s="35">
        <v>0.30000000000000004</v>
      </c>
      <c r="R121" s="35">
        <f>((O121*P121)*2)+((P121*Q121)*2)</f>
        <v>1.1664</v>
      </c>
      <c r="S121" s="40">
        <f>R121*10</f>
        <v>11.664000000000001</v>
      </c>
      <c r="T121" s="41">
        <f>O121*P121*Q121</f>
        <v>0.12636000000000003</v>
      </c>
      <c r="U121" s="40">
        <f>T121*187.5</f>
        <v>23.692500000000006</v>
      </c>
      <c r="V121" s="60">
        <f>U121+S121</f>
        <v>35.35650000000001</v>
      </c>
      <c r="W121" s="34"/>
      <c r="X121" s="35"/>
      <c r="Y121" s="35"/>
      <c r="Z121" s="35"/>
      <c r="AA121" s="35"/>
      <c r="AB121" s="40"/>
      <c r="AC121" s="41"/>
      <c r="AD121" s="40"/>
      <c r="AE121" s="42"/>
      <c r="AF121" s="43"/>
    </row>
    <row r="122" spans="1:32" ht="12.75">
      <c r="A122" s="28"/>
      <c r="B122" s="29"/>
      <c r="C122" s="30"/>
      <c r="D122" s="29"/>
      <c r="E122" s="31"/>
      <c r="F122" s="31"/>
      <c r="G122" s="30"/>
      <c r="H122" s="32"/>
      <c r="I122" s="32"/>
      <c r="J122" s="29"/>
      <c r="K122" s="33"/>
      <c r="L122" s="30"/>
      <c r="M122" s="30"/>
      <c r="N122" s="34">
        <v>117</v>
      </c>
      <c r="O122" s="35">
        <v>0.86</v>
      </c>
      <c r="P122" s="35">
        <v>0.36</v>
      </c>
      <c r="Q122" s="35">
        <v>0.33</v>
      </c>
      <c r="R122" s="35">
        <f>((O122*P122)*2)+((P122*Q122)*2)</f>
        <v>0.8568</v>
      </c>
      <c r="S122" s="40">
        <f>R122*10</f>
        <v>8.568</v>
      </c>
      <c r="T122" s="41">
        <f>O122*P122*Q122</f>
        <v>0.102168</v>
      </c>
      <c r="U122" s="40">
        <f>T122*187.5</f>
        <v>19.156499999999998</v>
      </c>
      <c r="V122" s="60">
        <f>U122+S122</f>
        <v>27.7245</v>
      </c>
      <c r="W122" s="34"/>
      <c r="X122" s="35"/>
      <c r="Y122" s="35"/>
      <c r="Z122" s="35"/>
      <c r="AA122" s="35"/>
      <c r="AB122" s="40"/>
      <c r="AC122" s="41"/>
      <c r="AD122" s="40"/>
      <c r="AE122" s="42"/>
      <c r="AF122" s="43"/>
    </row>
    <row r="123" spans="1:32" ht="12.75">
      <c r="A123" s="28"/>
      <c r="B123" s="29"/>
      <c r="C123" s="30"/>
      <c r="D123" s="29"/>
      <c r="E123" s="31"/>
      <c r="F123" s="31"/>
      <c r="G123" s="30"/>
      <c r="H123" s="32"/>
      <c r="I123" s="32"/>
      <c r="J123" s="29"/>
      <c r="K123" s="33"/>
      <c r="L123" s="30"/>
      <c r="M123" s="30"/>
      <c r="N123" s="34">
        <v>118</v>
      </c>
      <c r="O123" s="35">
        <v>0.82</v>
      </c>
      <c r="P123" s="35">
        <v>0.27</v>
      </c>
      <c r="Q123" s="35">
        <v>0.34</v>
      </c>
      <c r="R123" s="35">
        <f>((O123*P123)*2)+((P123*Q123)*2)</f>
        <v>0.6264000000000001</v>
      </c>
      <c r="S123" s="40">
        <f>R123*10</f>
        <v>6.264000000000001</v>
      </c>
      <c r="T123" s="41">
        <f>O123*P123*Q123</f>
        <v>0.07527600000000001</v>
      </c>
      <c r="U123" s="40">
        <f>T123*187.5</f>
        <v>14.114250000000002</v>
      </c>
      <c r="V123" s="60">
        <f>U123+S123</f>
        <v>20.37825</v>
      </c>
      <c r="W123" s="34"/>
      <c r="X123" s="35"/>
      <c r="Y123" s="35"/>
      <c r="Z123" s="35"/>
      <c r="AA123" s="35"/>
      <c r="AB123" s="40"/>
      <c r="AC123" s="41"/>
      <c r="AD123" s="40"/>
      <c r="AE123" s="42"/>
      <c r="AF123" s="43"/>
    </row>
    <row r="124" spans="1:32" ht="12.75">
      <c r="A124" s="28"/>
      <c r="B124" s="29"/>
      <c r="C124" s="30"/>
      <c r="D124" s="29"/>
      <c r="E124" s="31"/>
      <c r="F124" s="31"/>
      <c r="G124" s="30"/>
      <c r="H124" s="32"/>
      <c r="I124" s="32"/>
      <c r="J124" s="29"/>
      <c r="K124" s="33"/>
      <c r="L124" s="30"/>
      <c r="M124" s="30"/>
      <c r="N124" s="34">
        <v>121</v>
      </c>
      <c r="O124" s="35">
        <v>0.37</v>
      </c>
      <c r="P124" s="35">
        <v>0.21</v>
      </c>
      <c r="Q124" s="35">
        <v>0.06</v>
      </c>
      <c r="R124" s="35">
        <f>((O124*P124)*2)+((P124*Q124)*2)</f>
        <v>0.18059999999999998</v>
      </c>
      <c r="S124" s="40">
        <f>R124*10</f>
        <v>1.8059999999999998</v>
      </c>
      <c r="T124" s="41">
        <f>O124*P124*Q124</f>
        <v>0.0046619999999999995</v>
      </c>
      <c r="U124" s="40">
        <f>T124*187.5</f>
        <v>0.8741249999999999</v>
      </c>
      <c r="V124" s="60">
        <f>U124+S124</f>
        <v>2.680125</v>
      </c>
      <c r="W124" s="34"/>
      <c r="X124" s="35"/>
      <c r="Y124" s="35"/>
      <c r="Z124" s="35"/>
      <c r="AA124" s="35"/>
      <c r="AB124" s="40"/>
      <c r="AC124" s="41"/>
      <c r="AD124" s="40"/>
      <c r="AE124" s="42"/>
      <c r="AF124" s="43"/>
    </row>
    <row r="125" spans="1:32" ht="12.75">
      <c r="A125" s="28"/>
      <c r="B125" s="29"/>
      <c r="C125" s="30"/>
      <c r="D125" s="29"/>
      <c r="E125" s="31"/>
      <c r="F125" s="31"/>
      <c r="G125" s="30"/>
      <c r="H125" s="32"/>
      <c r="I125" s="32"/>
      <c r="J125" s="29"/>
      <c r="K125" s="33"/>
      <c r="L125" s="30"/>
      <c r="M125" s="30"/>
      <c r="N125" s="34">
        <v>122</v>
      </c>
      <c r="O125" s="35">
        <v>0.58</v>
      </c>
      <c r="P125" s="35">
        <v>0.17</v>
      </c>
      <c r="Q125" s="35">
        <v>0.11</v>
      </c>
      <c r="R125" s="35">
        <f>((O125*P125)*2)+((P125*Q125)*2)</f>
        <v>0.23460000000000003</v>
      </c>
      <c r="S125" s="40">
        <f>R125*10</f>
        <v>2.346</v>
      </c>
      <c r="T125" s="41">
        <f>O125*P125*Q125</f>
        <v>0.010846000000000001</v>
      </c>
      <c r="U125" s="40">
        <f>T125*187.5</f>
        <v>2.0336250000000002</v>
      </c>
      <c r="V125" s="60">
        <f>U125+S125</f>
        <v>4.379625000000001</v>
      </c>
      <c r="W125" s="34"/>
      <c r="X125" s="35"/>
      <c r="Y125" s="35"/>
      <c r="Z125" s="35"/>
      <c r="AA125" s="35"/>
      <c r="AB125" s="40"/>
      <c r="AC125" s="41"/>
      <c r="AD125" s="40"/>
      <c r="AE125" s="42"/>
      <c r="AF125" s="43"/>
    </row>
    <row r="126" spans="1:32" ht="12.75">
      <c r="A126" s="28"/>
      <c r="B126" s="29"/>
      <c r="C126" s="30"/>
      <c r="D126" s="29"/>
      <c r="E126" s="31"/>
      <c r="F126" s="31"/>
      <c r="G126" s="30"/>
      <c r="H126" s="32"/>
      <c r="I126" s="32"/>
      <c r="J126" s="29"/>
      <c r="K126" s="33"/>
      <c r="L126" s="30"/>
      <c r="M126" s="30"/>
      <c r="N126" s="34">
        <v>123</v>
      </c>
      <c r="O126" s="35">
        <v>0.32</v>
      </c>
      <c r="P126" s="35">
        <v>0.13</v>
      </c>
      <c r="Q126" s="35">
        <v>0.2</v>
      </c>
      <c r="R126" s="35">
        <f>((O126*P126)*2)+((P126*Q126)*2)</f>
        <v>0.13520000000000001</v>
      </c>
      <c r="S126" s="40">
        <f>R126*10</f>
        <v>1.352</v>
      </c>
      <c r="T126" s="41">
        <f>O126*P126*Q126</f>
        <v>0.008320000000000001</v>
      </c>
      <c r="U126" s="40">
        <f>T126*187.5</f>
        <v>1.5600000000000003</v>
      </c>
      <c r="V126" s="60">
        <f>U126+S126</f>
        <v>2.9120000000000004</v>
      </c>
      <c r="W126" s="34"/>
      <c r="X126" s="35"/>
      <c r="Y126" s="35"/>
      <c r="Z126" s="35"/>
      <c r="AA126" s="35"/>
      <c r="AB126" s="40"/>
      <c r="AC126" s="41"/>
      <c r="AD126" s="40"/>
      <c r="AE126" s="42"/>
      <c r="AF126" s="43"/>
    </row>
    <row r="127" spans="1:32" ht="12.75">
      <c r="A127" s="44"/>
      <c r="B127" s="45" t="s">
        <v>52</v>
      </c>
      <c r="C127" s="46"/>
      <c r="D127" s="45"/>
      <c r="E127" s="47"/>
      <c r="F127" s="47"/>
      <c r="G127" s="46"/>
      <c r="H127" s="48"/>
      <c r="I127" s="48"/>
      <c r="J127" s="45"/>
      <c r="K127" s="49">
        <f>SUM(K112:K126)</f>
        <v>5195.408850874121</v>
      </c>
      <c r="L127" s="46"/>
      <c r="M127" s="46"/>
      <c r="N127" s="50"/>
      <c r="O127" s="51"/>
      <c r="P127" s="51"/>
      <c r="Q127" s="51"/>
      <c r="R127" s="51"/>
      <c r="S127" s="56"/>
      <c r="T127" s="57"/>
      <c r="U127" s="56"/>
      <c r="V127" s="49">
        <f>SUM(V112:V126)</f>
        <v>1030.1715</v>
      </c>
      <c r="W127" s="50"/>
      <c r="X127" s="51"/>
      <c r="Y127" s="51"/>
      <c r="Z127" s="51"/>
      <c r="AA127" s="51"/>
      <c r="AB127" s="56"/>
      <c r="AC127" s="57"/>
      <c r="AD127" s="56"/>
      <c r="AE127" s="75"/>
      <c r="AF127" s="58">
        <f>K127+V127+AE127</f>
        <v>6225.580350874121</v>
      </c>
    </row>
    <row r="128" spans="1:32" ht="12.75">
      <c r="A128" s="12">
        <v>11</v>
      </c>
      <c r="B128" s="13" t="s">
        <v>69</v>
      </c>
      <c r="C128" s="14">
        <v>14</v>
      </c>
      <c r="D128" s="13"/>
      <c r="E128" s="15">
        <v>88.587</v>
      </c>
      <c r="F128" s="15">
        <v>700.444</v>
      </c>
      <c r="G128" s="14">
        <v>3</v>
      </c>
      <c r="H128" s="16">
        <v>16</v>
      </c>
      <c r="I128" s="16">
        <v>14</v>
      </c>
      <c r="J128" s="13">
        <f>PI()*G128*H128*I128/6</f>
        <v>351.85837720205683</v>
      </c>
      <c r="K128" s="17">
        <f>J128*5.25</f>
        <v>1847.2564803107985</v>
      </c>
      <c r="L128" s="14">
        <v>4</v>
      </c>
      <c r="M128" s="14">
        <v>0</v>
      </c>
      <c r="N128" s="18">
        <v>197</v>
      </c>
      <c r="O128" s="19">
        <v>0.97</v>
      </c>
      <c r="P128" s="19">
        <v>0.55</v>
      </c>
      <c r="Q128" s="19">
        <v>0.32</v>
      </c>
      <c r="R128" s="19">
        <f>((O128*P128)*2)+((P128*Q128)*2)</f>
        <v>1.419</v>
      </c>
      <c r="S128" s="24">
        <f>R128*10</f>
        <v>14.190000000000001</v>
      </c>
      <c r="T128" s="25">
        <f>O128*P128*Q128</f>
        <v>0.17071999999999998</v>
      </c>
      <c r="U128" s="24">
        <f>T128*187.5</f>
        <v>32.01</v>
      </c>
      <c r="V128" s="59">
        <f>U128+S128</f>
        <v>46.2</v>
      </c>
      <c r="W128" s="18"/>
      <c r="X128" s="19"/>
      <c r="Y128" s="19"/>
      <c r="Z128" s="19"/>
      <c r="AA128" s="19"/>
      <c r="AB128" s="24"/>
      <c r="AC128" s="25"/>
      <c r="AD128" s="24"/>
      <c r="AE128" s="26"/>
      <c r="AF128" s="27"/>
    </row>
    <row r="129" spans="1:32" ht="12.75">
      <c r="A129" s="28"/>
      <c r="B129" s="29"/>
      <c r="C129" s="30"/>
      <c r="D129" s="29"/>
      <c r="E129" s="31"/>
      <c r="F129" s="31"/>
      <c r="G129" s="30"/>
      <c r="H129" s="32"/>
      <c r="I129" s="32"/>
      <c r="J129" s="29"/>
      <c r="K129" s="33"/>
      <c r="L129" s="30"/>
      <c r="M129" s="30"/>
      <c r="N129" s="34">
        <v>198</v>
      </c>
      <c r="O129" s="35">
        <v>0.7</v>
      </c>
      <c r="P129" s="35">
        <v>1.1</v>
      </c>
      <c r="Q129" s="35">
        <v>0.95</v>
      </c>
      <c r="R129" s="35">
        <f>((O129*P129)*2)+((P129*Q129)*2)</f>
        <v>3.63</v>
      </c>
      <c r="S129" s="40">
        <f>R129*10</f>
        <v>36.3</v>
      </c>
      <c r="T129" s="41">
        <f>O129*P129*Q129</f>
        <v>0.7314999999999999</v>
      </c>
      <c r="U129" s="40">
        <f>T129*187.5</f>
        <v>137.15625</v>
      </c>
      <c r="V129" s="60">
        <f>U129+S129</f>
        <v>173.45625</v>
      </c>
      <c r="W129" s="34"/>
      <c r="X129" s="35"/>
      <c r="Y129" s="35"/>
      <c r="Z129" s="35"/>
      <c r="AA129" s="35"/>
      <c r="AB129" s="40"/>
      <c r="AC129" s="41"/>
      <c r="AD129" s="40"/>
      <c r="AE129" s="42"/>
      <c r="AF129" s="43"/>
    </row>
    <row r="130" spans="1:32" ht="12.75">
      <c r="A130" s="28"/>
      <c r="B130" s="29"/>
      <c r="C130" s="30"/>
      <c r="D130" s="29"/>
      <c r="E130" s="31"/>
      <c r="F130" s="31"/>
      <c r="G130" s="30"/>
      <c r="H130" s="32"/>
      <c r="I130" s="32"/>
      <c r="J130" s="29"/>
      <c r="K130" s="33"/>
      <c r="L130" s="30"/>
      <c r="M130" s="30"/>
      <c r="N130" s="34">
        <v>200</v>
      </c>
      <c r="O130" s="35">
        <v>1.3</v>
      </c>
      <c r="P130" s="35">
        <v>1.04</v>
      </c>
      <c r="Q130" s="35">
        <v>0.30000000000000004</v>
      </c>
      <c r="R130" s="35">
        <f>((O130*P130)*2)+((P130*Q130)*2)</f>
        <v>3.3280000000000003</v>
      </c>
      <c r="S130" s="40">
        <f>R130*10</f>
        <v>33.28</v>
      </c>
      <c r="T130" s="41">
        <f>O130*P130*Q130</f>
        <v>0.40560000000000007</v>
      </c>
      <c r="U130" s="40">
        <f>T130*187.5</f>
        <v>76.05000000000001</v>
      </c>
      <c r="V130" s="60">
        <f>U130+S130</f>
        <v>109.33000000000001</v>
      </c>
      <c r="W130" s="34"/>
      <c r="X130" s="35"/>
      <c r="Y130" s="35"/>
      <c r="Z130" s="35"/>
      <c r="AA130" s="35"/>
      <c r="AB130" s="40"/>
      <c r="AC130" s="41"/>
      <c r="AD130" s="40"/>
      <c r="AE130" s="42"/>
      <c r="AF130" s="43"/>
    </row>
    <row r="131" spans="1:32" ht="12.75">
      <c r="A131" s="28"/>
      <c r="B131" s="29"/>
      <c r="C131" s="30"/>
      <c r="D131" s="29"/>
      <c r="E131" s="31"/>
      <c r="F131" s="31"/>
      <c r="G131" s="30"/>
      <c r="H131" s="32"/>
      <c r="I131" s="32"/>
      <c r="J131" s="29"/>
      <c r="K131" s="33"/>
      <c r="L131" s="30"/>
      <c r="M131" s="30"/>
      <c r="N131" s="34">
        <v>201</v>
      </c>
      <c r="O131" s="35">
        <v>0.97</v>
      </c>
      <c r="P131" s="35">
        <v>0.91</v>
      </c>
      <c r="Q131" s="35">
        <v>0.24</v>
      </c>
      <c r="R131" s="35">
        <f>((O131*P131)*2)+((P131*Q131)*2)</f>
        <v>2.2022</v>
      </c>
      <c r="S131" s="40">
        <f>R131*10</f>
        <v>22.022</v>
      </c>
      <c r="T131" s="41">
        <f>O131*P131*Q131</f>
        <v>0.211848</v>
      </c>
      <c r="U131" s="40">
        <f>T131*187.5</f>
        <v>39.7215</v>
      </c>
      <c r="V131" s="60">
        <f>U131+S131</f>
        <v>61.7435</v>
      </c>
      <c r="W131" s="34"/>
      <c r="X131" s="35"/>
      <c r="Y131" s="35"/>
      <c r="Z131" s="35"/>
      <c r="AA131" s="35"/>
      <c r="AB131" s="40"/>
      <c r="AC131" s="41"/>
      <c r="AD131" s="40"/>
      <c r="AE131" s="42"/>
      <c r="AF131" s="43"/>
    </row>
    <row r="132" spans="1:32" ht="12.75">
      <c r="A132" s="44"/>
      <c r="B132" s="45" t="s">
        <v>52</v>
      </c>
      <c r="C132" s="46"/>
      <c r="D132" s="45"/>
      <c r="E132" s="47"/>
      <c r="F132" s="47"/>
      <c r="G132" s="46"/>
      <c r="H132" s="48"/>
      <c r="I132" s="48"/>
      <c r="J132" s="45"/>
      <c r="K132" s="49">
        <f>SUM(K128:K131)</f>
        <v>1847.2564803107985</v>
      </c>
      <c r="L132" s="46"/>
      <c r="M132" s="46"/>
      <c r="N132" s="50"/>
      <c r="O132" s="51"/>
      <c r="P132" s="51"/>
      <c r="Q132" s="51"/>
      <c r="R132" s="51"/>
      <c r="S132" s="56"/>
      <c r="T132" s="57"/>
      <c r="U132" s="56"/>
      <c r="V132" s="49">
        <f>SUM(V128:V131)</f>
        <v>390.72974999999997</v>
      </c>
      <c r="W132" s="50"/>
      <c r="X132" s="51"/>
      <c r="Y132" s="51"/>
      <c r="Z132" s="51"/>
      <c r="AA132" s="51"/>
      <c r="AB132" s="56"/>
      <c r="AC132" s="57"/>
      <c r="AD132" s="56"/>
      <c r="AE132" s="49">
        <f>SUM(AE128:AE131)</f>
        <v>0</v>
      </c>
      <c r="AF132" s="58">
        <f>K132+V132+AE132</f>
        <v>2237.9862303107984</v>
      </c>
    </row>
    <row r="133" spans="1:32" ht="12.75">
      <c r="A133" s="12">
        <v>12</v>
      </c>
      <c r="B133" s="13" t="s">
        <v>70</v>
      </c>
      <c r="C133" s="14">
        <v>15</v>
      </c>
      <c r="D133" s="13"/>
      <c r="E133" s="15">
        <v>87.893</v>
      </c>
      <c r="F133" s="15">
        <v>699.292</v>
      </c>
      <c r="G133" s="14">
        <v>4</v>
      </c>
      <c r="H133" s="16">
        <v>22</v>
      </c>
      <c r="I133" s="16">
        <v>17</v>
      </c>
      <c r="J133" s="13">
        <f>PI()*G133*H133*I133/6</f>
        <v>783.303768295055</v>
      </c>
      <c r="K133" s="17">
        <f>J133*5.25</f>
        <v>4112.344783549039</v>
      </c>
      <c r="L133" s="14">
        <v>4</v>
      </c>
      <c r="M133" s="14">
        <v>0</v>
      </c>
      <c r="N133" s="18">
        <v>206</v>
      </c>
      <c r="O133" s="19">
        <v>0.9</v>
      </c>
      <c r="P133" s="19">
        <v>0.48</v>
      </c>
      <c r="Q133" s="19">
        <v>0.25</v>
      </c>
      <c r="R133" s="19">
        <f>((O133*P133)*2)+((P133*Q133)*2)</f>
        <v>1.104</v>
      </c>
      <c r="S133" s="24">
        <f>R133*10</f>
        <v>11.040000000000001</v>
      </c>
      <c r="T133" s="25">
        <f>O133*P133*Q133</f>
        <v>0.108</v>
      </c>
      <c r="U133" s="24">
        <f>T133*187.5</f>
        <v>20.25</v>
      </c>
      <c r="V133" s="59">
        <f>U133+S133</f>
        <v>31.29</v>
      </c>
      <c r="W133" s="18"/>
      <c r="X133" s="19"/>
      <c r="Y133" s="19"/>
      <c r="Z133" s="19"/>
      <c r="AA133" s="19"/>
      <c r="AB133" s="24"/>
      <c r="AC133" s="25"/>
      <c r="AD133" s="24"/>
      <c r="AE133" s="26"/>
      <c r="AF133" s="27"/>
    </row>
    <row r="134" spans="1:32" ht="12.75">
      <c r="A134" s="28"/>
      <c r="B134" s="29"/>
      <c r="C134" s="30"/>
      <c r="D134" s="29"/>
      <c r="E134" s="31"/>
      <c r="F134" s="31"/>
      <c r="G134" s="30"/>
      <c r="H134" s="32"/>
      <c r="I134" s="32"/>
      <c r="J134" s="29"/>
      <c r="K134" s="33"/>
      <c r="L134" s="30"/>
      <c r="M134" s="30"/>
      <c r="N134" s="34">
        <v>207</v>
      </c>
      <c r="O134" s="35">
        <v>0.59</v>
      </c>
      <c r="P134" s="35">
        <v>0.59</v>
      </c>
      <c r="Q134" s="35">
        <v>0.2</v>
      </c>
      <c r="R134" s="35">
        <f>((O134*P134)*2)+((P134*Q134)*2)</f>
        <v>0.9321999999999999</v>
      </c>
      <c r="S134" s="40">
        <f>R134*10</f>
        <v>9.322</v>
      </c>
      <c r="T134" s="41">
        <f>O134*P134*Q134</f>
        <v>0.06962</v>
      </c>
      <c r="U134" s="40">
        <f>T134*187.5</f>
        <v>13.05375</v>
      </c>
      <c r="V134" s="60">
        <f>U134+S134</f>
        <v>22.37575</v>
      </c>
      <c r="W134" s="34"/>
      <c r="X134" s="35"/>
      <c r="Y134" s="35"/>
      <c r="Z134" s="35"/>
      <c r="AA134" s="35"/>
      <c r="AB134" s="40"/>
      <c r="AC134" s="41"/>
      <c r="AD134" s="40"/>
      <c r="AE134" s="42"/>
      <c r="AF134" s="43"/>
    </row>
    <row r="135" spans="1:32" ht="12.75">
      <c r="A135" s="28"/>
      <c r="B135" s="29"/>
      <c r="C135" s="30"/>
      <c r="D135" s="29"/>
      <c r="E135" s="31"/>
      <c r="F135" s="31"/>
      <c r="G135" s="30"/>
      <c r="H135" s="32"/>
      <c r="I135" s="32"/>
      <c r="J135" s="29"/>
      <c r="K135" s="33"/>
      <c r="L135" s="30"/>
      <c r="M135" s="30"/>
      <c r="N135" s="34">
        <v>208</v>
      </c>
      <c r="O135" s="35">
        <v>0.77</v>
      </c>
      <c r="P135" s="35">
        <v>0.55</v>
      </c>
      <c r="Q135" s="35">
        <v>0.35</v>
      </c>
      <c r="R135" s="35">
        <f>((O135*P135)*2)+((P135*Q135)*2)</f>
        <v>1.2320000000000002</v>
      </c>
      <c r="S135" s="40">
        <f>R135*10</f>
        <v>12.320000000000002</v>
      </c>
      <c r="T135" s="41">
        <f>O135*P135*Q135</f>
        <v>0.148225</v>
      </c>
      <c r="U135" s="40">
        <f>T135*187.5</f>
        <v>27.7921875</v>
      </c>
      <c r="V135" s="60">
        <f>U135+S135</f>
        <v>40.112187500000005</v>
      </c>
      <c r="W135" s="34"/>
      <c r="X135" s="35"/>
      <c r="Y135" s="35"/>
      <c r="Z135" s="35"/>
      <c r="AA135" s="35"/>
      <c r="AB135" s="40"/>
      <c r="AC135" s="41"/>
      <c r="AD135" s="40"/>
      <c r="AE135" s="42"/>
      <c r="AF135" s="43"/>
    </row>
    <row r="136" spans="1:32" ht="12.75">
      <c r="A136" s="28"/>
      <c r="B136" s="29"/>
      <c r="C136" s="30"/>
      <c r="D136" s="29"/>
      <c r="E136" s="31"/>
      <c r="F136" s="31"/>
      <c r="G136" s="30"/>
      <c r="H136" s="32"/>
      <c r="I136" s="32"/>
      <c r="J136" s="29"/>
      <c r="K136" s="33"/>
      <c r="L136" s="30"/>
      <c r="M136" s="30"/>
      <c r="N136" s="34">
        <v>209</v>
      </c>
      <c r="O136" s="35">
        <v>0.9</v>
      </c>
      <c r="P136" s="35">
        <v>0.32</v>
      </c>
      <c r="Q136" s="35">
        <v>0.29</v>
      </c>
      <c r="R136" s="35">
        <f>((O136*P136)*2)+((P136*Q136)*2)</f>
        <v>0.7616</v>
      </c>
      <c r="S136" s="40">
        <f>R136*10</f>
        <v>7.6160000000000005</v>
      </c>
      <c r="T136" s="41">
        <f>O136*P136*Q136</f>
        <v>0.08352000000000001</v>
      </c>
      <c r="U136" s="40">
        <f>T136*187.5</f>
        <v>15.660000000000002</v>
      </c>
      <c r="V136" s="60">
        <f>U136+S136</f>
        <v>23.276000000000003</v>
      </c>
      <c r="W136" s="34"/>
      <c r="X136" s="35"/>
      <c r="Y136" s="35"/>
      <c r="Z136" s="35"/>
      <c r="AA136" s="35"/>
      <c r="AB136" s="40"/>
      <c r="AC136" s="41"/>
      <c r="AD136" s="40"/>
      <c r="AE136" s="42"/>
      <c r="AF136" s="43"/>
    </row>
    <row r="137" spans="1:32" ht="12.75">
      <c r="A137" s="28"/>
      <c r="B137" s="29"/>
      <c r="C137" s="61" t="s">
        <v>57</v>
      </c>
      <c r="D137" s="29"/>
      <c r="E137" s="31"/>
      <c r="F137" s="31"/>
      <c r="G137" s="30"/>
      <c r="H137" s="32"/>
      <c r="I137" s="32"/>
      <c r="J137" s="29"/>
      <c r="K137" s="33"/>
      <c r="L137" s="30"/>
      <c r="M137" s="30"/>
      <c r="N137" s="34" t="s">
        <v>58</v>
      </c>
      <c r="O137" s="35"/>
      <c r="P137" s="35"/>
      <c r="Q137" s="35"/>
      <c r="R137" s="35"/>
      <c r="S137" s="40">
        <v>10.0745</v>
      </c>
      <c r="T137" s="41"/>
      <c r="U137" s="40">
        <v>19.188984375</v>
      </c>
      <c r="V137" s="60">
        <f>U137+S137</f>
        <v>29.263484375</v>
      </c>
      <c r="W137" s="34"/>
      <c r="X137" s="35"/>
      <c r="Y137" s="35"/>
      <c r="Z137" s="35"/>
      <c r="AA137" s="35"/>
      <c r="AB137" s="40"/>
      <c r="AC137" s="41"/>
      <c r="AD137" s="40"/>
      <c r="AE137" s="42"/>
      <c r="AF137" s="43"/>
    </row>
    <row r="138" spans="1:32" ht="12.75">
      <c r="A138" s="28"/>
      <c r="B138" s="29"/>
      <c r="C138" s="61" t="s">
        <v>57</v>
      </c>
      <c r="D138" s="29"/>
      <c r="E138" s="31"/>
      <c r="F138" s="31"/>
      <c r="G138" s="30"/>
      <c r="H138" s="32"/>
      <c r="I138" s="32"/>
      <c r="J138" s="29"/>
      <c r="K138" s="33"/>
      <c r="L138" s="30"/>
      <c r="M138" s="30"/>
      <c r="N138" s="34" t="s">
        <v>58</v>
      </c>
      <c r="O138" s="35"/>
      <c r="P138" s="35"/>
      <c r="Q138" s="35"/>
      <c r="R138" s="35"/>
      <c r="S138" s="40">
        <v>10.0745</v>
      </c>
      <c r="T138" s="41"/>
      <c r="U138" s="40">
        <v>19.188984375</v>
      </c>
      <c r="V138" s="60">
        <f>U138+S138</f>
        <v>29.263484375</v>
      </c>
      <c r="W138" s="34"/>
      <c r="X138" s="35"/>
      <c r="Y138" s="35"/>
      <c r="Z138" s="35"/>
      <c r="AA138" s="35"/>
      <c r="AB138" s="40"/>
      <c r="AC138" s="41"/>
      <c r="AD138" s="40"/>
      <c r="AE138" s="42"/>
      <c r="AF138" s="43"/>
    </row>
    <row r="139" spans="1:32" ht="12.75">
      <c r="A139" s="44"/>
      <c r="B139" s="45" t="s">
        <v>52</v>
      </c>
      <c r="C139" s="46"/>
      <c r="D139" s="45"/>
      <c r="E139" s="47"/>
      <c r="F139" s="47"/>
      <c r="G139" s="46"/>
      <c r="H139" s="48"/>
      <c r="I139" s="48"/>
      <c r="J139" s="45"/>
      <c r="K139" s="49">
        <f>SUM(K133:K138)</f>
        <v>4112.344783549039</v>
      </c>
      <c r="L139" s="46"/>
      <c r="M139" s="46"/>
      <c r="N139" s="50"/>
      <c r="O139" s="51"/>
      <c r="P139" s="51"/>
      <c r="Q139" s="51"/>
      <c r="R139" s="51"/>
      <c r="S139" s="56"/>
      <c r="T139" s="57"/>
      <c r="U139" s="56"/>
      <c r="V139" s="49">
        <f>SUM(V133:V138)</f>
        <v>175.58090625</v>
      </c>
      <c r="W139" s="50"/>
      <c r="X139" s="51"/>
      <c r="Y139" s="51"/>
      <c r="Z139" s="51"/>
      <c r="AA139" s="51"/>
      <c r="AB139" s="56"/>
      <c r="AC139" s="57"/>
      <c r="AD139" s="56"/>
      <c r="AE139" s="49">
        <f>SUM(AE133:AE138)</f>
        <v>0</v>
      </c>
      <c r="AF139" s="58">
        <f>K139+V139+AE139</f>
        <v>4287.925689799039</v>
      </c>
    </row>
    <row r="140" spans="1:32" ht="12.75">
      <c r="A140" s="12">
        <v>13</v>
      </c>
      <c r="B140" s="13" t="s">
        <v>71</v>
      </c>
      <c r="C140" s="14">
        <v>16</v>
      </c>
      <c r="D140" s="13"/>
      <c r="E140" s="15">
        <v>81.631</v>
      </c>
      <c r="F140" s="15">
        <v>700.062</v>
      </c>
      <c r="G140" s="14">
        <v>3</v>
      </c>
      <c r="H140" s="16">
        <v>15</v>
      </c>
      <c r="I140" s="16">
        <v>13</v>
      </c>
      <c r="J140" s="13">
        <f>PI()*G140*H140*I140/6</f>
        <v>306.3052837250048</v>
      </c>
      <c r="K140" s="17">
        <f>J140*5.25</f>
        <v>1608.1027395562753</v>
      </c>
      <c r="L140" s="14">
        <v>2</v>
      </c>
      <c r="M140" s="14">
        <v>0</v>
      </c>
      <c r="N140" s="18">
        <v>156</v>
      </c>
      <c r="O140" s="19">
        <v>1.9</v>
      </c>
      <c r="P140" s="19">
        <v>1.13</v>
      </c>
      <c r="Q140" s="19">
        <v>0.27</v>
      </c>
      <c r="R140" s="20">
        <f>((O140*P140)*2)+((P140*Q140)*2)</f>
        <v>4.9041999999999994</v>
      </c>
      <c r="S140" s="21">
        <f>R140*10</f>
        <v>49.041999999999994</v>
      </c>
      <c r="T140" s="22">
        <f>O140*P140*Q140</f>
        <v>0.57969</v>
      </c>
      <c r="U140" s="21">
        <f>T140*187.5</f>
        <v>108.69187500000001</v>
      </c>
      <c r="V140" s="23">
        <f>U140+S140</f>
        <v>157.733875</v>
      </c>
      <c r="W140" s="18"/>
      <c r="X140" s="19"/>
      <c r="Y140" s="19"/>
      <c r="Z140" s="19"/>
      <c r="AA140" s="19"/>
      <c r="AB140" s="24"/>
      <c r="AC140" s="25"/>
      <c r="AD140" s="24"/>
      <c r="AE140" s="26"/>
      <c r="AF140" s="27"/>
    </row>
    <row r="141" spans="1:32" ht="12.75">
      <c r="A141" s="28"/>
      <c r="B141" s="29"/>
      <c r="C141" s="30"/>
      <c r="D141" s="29"/>
      <c r="E141" s="31"/>
      <c r="F141" s="31"/>
      <c r="G141" s="30"/>
      <c r="H141" s="32"/>
      <c r="I141" s="32"/>
      <c r="J141" s="29"/>
      <c r="K141" s="33"/>
      <c r="L141" s="30"/>
      <c r="M141" s="30"/>
      <c r="N141" s="34">
        <v>157</v>
      </c>
      <c r="O141" s="35">
        <v>1.87</v>
      </c>
      <c r="P141" s="35">
        <v>1.39</v>
      </c>
      <c r="Q141" s="35">
        <v>0.24</v>
      </c>
      <c r="R141" s="36">
        <f>((O141*P141)*2)+((P141*Q141)*2)</f>
        <v>5.8658</v>
      </c>
      <c r="S141" s="37">
        <f>R141*10</f>
        <v>58.658</v>
      </c>
      <c r="T141" s="38">
        <f>O141*P141*Q141</f>
        <v>0.6238319999999999</v>
      </c>
      <c r="U141" s="37">
        <f>T141*187.5</f>
        <v>116.96849999999999</v>
      </c>
      <c r="V141" s="39">
        <f>U141+S141</f>
        <v>175.6265</v>
      </c>
      <c r="W141" s="34"/>
      <c r="X141" s="35"/>
      <c r="Y141" s="35"/>
      <c r="Z141" s="35"/>
      <c r="AA141" s="35"/>
      <c r="AB141" s="40"/>
      <c r="AC141" s="41"/>
      <c r="AD141" s="40"/>
      <c r="AE141" s="42"/>
      <c r="AF141" s="43"/>
    </row>
    <row r="142" spans="1:32" ht="12.75">
      <c r="A142" s="44"/>
      <c r="B142" s="45" t="s">
        <v>52</v>
      </c>
      <c r="C142" s="46"/>
      <c r="D142" s="45"/>
      <c r="E142" s="47"/>
      <c r="F142" s="47"/>
      <c r="G142" s="46"/>
      <c r="H142" s="48"/>
      <c r="I142" s="48"/>
      <c r="J142" s="45"/>
      <c r="K142" s="49">
        <f>SUM(K140:K141)</f>
        <v>1608.1027395562753</v>
      </c>
      <c r="L142" s="46"/>
      <c r="M142" s="46"/>
      <c r="N142" s="50"/>
      <c r="O142" s="51"/>
      <c r="P142" s="51"/>
      <c r="Q142" s="51"/>
      <c r="R142" s="52"/>
      <c r="S142" s="53"/>
      <c r="T142" s="54"/>
      <c r="U142" s="53"/>
      <c r="V142" s="55">
        <f>SUM(V140:V141)</f>
        <v>333.360375</v>
      </c>
      <c r="W142" s="50"/>
      <c r="X142" s="51"/>
      <c r="Y142" s="51"/>
      <c r="Z142" s="51"/>
      <c r="AA142" s="51"/>
      <c r="AB142" s="56"/>
      <c r="AC142" s="57"/>
      <c r="AD142" s="56"/>
      <c r="AE142" s="55">
        <f>SUM(AE140:AE141)</f>
        <v>0</v>
      </c>
      <c r="AF142" s="58">
        <f>K142+V142+AE142</f>
        <v>1941.4631145562753</v>
      </c>
    </row>
    <row r="143" spans="1:32" ht="12.75">
      <c r="A143" s="62">
        <v>14</v>
      </c>
      <c r="B143" s="63" t="s">
        <v>72</v>
      </c>
      <c r="C143" s="64">
        <v>17</v>
      </c>
      <c r="D143" s="63"/>
      <c r="E143" s="65">
        <v>81.846</v>
      </c>
      <c r="F143" s="65">
        <v>699.901</v>
      </c>
      <c r="G143" s="64">
        <v>1</v>
      </c>
      <c r="H143" s="66">
        <v>7</v>
      </c>
      <c r="I143" s="66">
        <v>6</v>
      </c>
      <c r="J143" s="63">
        <f>PI()*G143*H143*I143/6</f>
        <v>21.991148575128552</v>
      </c>
      <c r="K143" s="67">
        <f>J143*5.25</f>
        <v>115.4535300194249</v>
      </c>
      <c r="L143" s="64">
        <v>1</v>
      </c>
      <c r="M143" s="64">
        <v>0</v>
      </c>
      <c r="N143" s="68">
        <v>158</v>
      </c>
      <c r="O143" s="69">
        <v>1.8</v>
      </c>
      <c r="P143" s="69">
        <v>0.74</v>
      </c>
      <c r="Q143" s="69">
        <v>0.24</v>
      </c>
      <c r="R143" s="69">
        <f>((O143*P143)*2)+((P143*Q143)*2)</f>
        <v>3.0192</v>
      </c>
      <c r="S143" s="70">
        <f>R143*10</f>
        <v>30.192</v>
      </c>
      <c r="T143" s="71">
        <f>O143*P143*Q143</f>
        <v>0.31968</v>
      </c>
      <c r="U143" s="70">
        <f>T143*187.5</f>
        <v>59.940000000000005</v>
      </c>
      <c r="V143" s="72">
        <f>U143+S143</f>
        <v>90.132</v>
      </c>
      <c r="W143" s="68"/>
      <c r="X143" s="69"/>
      <c r="Y143" s="69"/>
      <c r="Z143" s="69"/>
      <c r="AA143" s="69"/>
      <c r="AB143" s="70"/>
      <c r="AC143" s="71"/>
      <c r="AD143" s="70"/>
      <c r="AE143" s="73"/>
      <c r="AF143" s="74">
        <f>K143+V143+AE143</f>
        <v>205.5855300194249</v>
      </c>
    </row>
    <row r="144" spans="1:32" ht="12.75">
      <c r="A144" s="12">
        <v>15</v>
      </c>
      <c r="B144" s="13" t="s">
        <v>73</v>
      </c>
      <c r="C144" s="14"/>
      <c r="D144" s="13"/>
      <c r="E144" s="15">
        <v>88.61</v>
      </c>
      <c r="F144" s="15">
        <v>699.773</v>
      </c>
      <c r="G144" s="14"/>
      <c r="H144" s="16"/>
      <c r="I144" s="16"/>
      <c r="J144" s="13"/>
      <c r="K144" s="17"/>
      <c r="L144" s="14">
        <v>2</v>
      </c>
      <c r="M144" s="14">
        <v>0</v>
      </c>
      <c r="N144" s="18" t="s">
        <v>63</v>
      </c>
      <c r="O144" s="19"/>
      <c r="P144" s="19"/>
      <c r="Q144" s="19"/>
      <c r="R144" s="20"/>
      <c r="S144" s="21">
        <v>19</v>
      </c>
      <c r="T144" s="22"/>
      <c r="U144" s="21">
        <v>45</v>
      </c>
      <c r="V144" s="23">
        <f>U144+S144</f>
        <v>64</v>
      </c>
      <c r="W144" s="18"/>
      <c r="X144" s="19"/>
      <c r="Y144" s="19"/>
      <c r="Z144" s="19"/>
      <c r="AA144" s="19"/>
      <c r="AB144" s="24"/>
      <c r="AC144" s="25"/>
      <c r="AD144" s="24"/>
      <c r="AE144" s="26"/>
      <c r="AF144" s="27"/>
    </row>
    <row r="145" spans="1:32" ht="12.75">
      <c r="A145" s="28"/>
      <c r="B145" s="29"/>
      <c r="C145" s="30"/>
      <c r="D145" s="29"/>
      <c r="E145" s="31"/>
      <c r="F145" s="31"/>
      <c r="G145" s="30"/>
      <c r="H145" s="32"/>
      <c r="I145" s="32"/>
      <c r="J145" s="29"/>
      <c r="K145" s="33"/>
      <c r="L145" s="30"/>
      <c r="M145" s="30"/>
      <c r="N145" s="34" t="s">
        <v>63</v>
      </c>
      <c r="O145" s="35"/>
      <c r="P145" s="35"/>
      <c r="Q145" s="35"/>
      <c r="R145" s="36"/>
      <c r="S145" s="37">
        <v>19</v>
      </c>
      <c r="T145" s="38"/>
      <c r="U145" s="37">
        <v>45</v>
      </c>
      <c r="V145" s="39">
        <f>U145+S145</f>
        <v>64</v>
      </c>
      <c r="W145" s="34"/>
      <c r="X145" s="35"/>
      <c r="Y145" s="35"/>
      <c r="Z145" s="35"/>
      <c r="AA145" s="35"/>
      <c r="AB145" s="40"/>
      <c r="AC145" s="41"/>
      <c r="AD145" s="40"/>
      <c r="AE145" s="42"/>
      <c r="AF145" s="43"/>
    </row>
    <row r="146" spans="1:32" ht="12.75">
      <c r="A146" s="44"/>
      <c r="B146" s="45" t="s">
        <v>52</v>
      </c>
      <c r="C146" s="46"/>
      <c r="D146" s="45"/>
      <c r="E146" s="47"/>
      <c r="F146" s="47"/>
      <c r="G146" s="46"/>
      <c r="H146" s="48"/>
      <c r="I146" s="48"/>
      <c r="J146" s="45"/>
      <c r="K146" s="49">
        <f>SUM(K144:K145)</f>
        <v>0</v>
      </c>
      <c r="L146" s="46"/>
      <c r="M146" s="46"/>
      <c r="N146" s="50"/>
      <c r="O146" s="51"/>
      <c r="P146" s="51"/>
      <c r="Q146" s="51"/>
      <c r="R146" s="52"/>
      <c r="S146" s="53"/>
      <c r="T146" s="54"/>
      <c r="U146" s="53"/>
      <c r="V146" s="55">
        <f>SUM(V144:V145)</f>
        <v>128</v>
      </c>
      <c r="W146" s="50"/>
      <c r="X146" s="51"/>
      <c r="Y146" s="51"/>
      <c r="Z146" s="51"/>
      <c r="AA146" s="51"/>
      <c r="AB146" s="56"/>
      <c r="AC146" s="57"/>
      <c r="AD146" s="56"/>
      <c r="AE146" s="55">
        <f>SUM(AE144:AE145)</f>
        <v>0</v>
      </c>
      <c r="AF146" s="58">
        <f>K146+V146+AE146</f>
        <v>128</v>
      </c>
    </row>
    <row r="147" spans="1:32" ht="12.75">
      <c r="A147" s="12">
        <v>16</v>
      </c>
      <c r="B147" s="13" t="s">
        <v>74</v>
      </c>
      <c r="C147" s="14">
        <v>19</v>
      </c>
      <c r="D147" s="13"/>
      <c r="E147" s="15">
        <v>88.725</v>
      </c>
      <c r="F147" s="15">
        <v>700.671</v>
      </c>
      <c r="G147" s="14">
        <v>2</v>
      </c>
      <c r="H147" s="16">
        <v>12</v>
      </c>
      <c r="I147" s="16">
        <v>11</v>
      </c>
      <c r="J147" s="13">
        <f>PI()*G147*H147*I147/6</f>
        <v>138.2300767579509</v>
      </c>
      <c r="K147" s="17">
        <f>J147*5.25</f>
        <v>725.7079029792422</v>
      </c>
      <c r="L147" s="14">
        <v>5</v>
      </c>
      <c r="M147" s="14">
        <v>0</v>
      </c>
      <c r="N147" s="18">
        <v>192</v>
      </c>
      <c r="O147" s="19">
        <v>1.07</v>
      </c>
      <c r="P147" s="19">
        <v>1.15</v>
      </c>
      <c r="Q147" s="19">
        <v>0.4</v>
      </c>
      <c r="R147" s="19">
        <f>((O147*P147)*2)+((P147*Q147)*2)</f>
        <v>3.381</v>
      </c>
      <c r="S147" s="24">
        <f>R147*10</f>
        <v>33.809999999999995</v>
      </c>
      <c r="T147" s="25">
        <f>O147*P147*Q147</f>
        <v>0.49219999999999997</v>
      </c>
      <c r="U147" s="24">
        <f>T147*187.5</f>
        <v>92.2875</v>
      </c>
      <c r="V147" s="59">
        <f>U147+S147</f>
        <v>126.0975</v>
      </c>
      <c r="W147" s="18"/>
      <c r="X147" s="19"/>
      <c r="Y147" s="19"/>
      <c r="Z147" s="19"/>
      <c r="AA147" s="19"/>
      <c r="AB147" s="24"/>
      <c r="AC147" s="25"/>
      <c r="AD147" s="24"/>
      <c r="AE147" s="26"/>
      <c r="AF147" s="27"/>
    </row>
    <row r="148" spans="1:32" ht="12.75">
      <c r="A148" s="28"/>
      <c r="B148" s="29"/>
      <c r="C148" s="30"/>
      <c r="D148" s="29"/>
      <c r="E148" s="31"/>
      <c r="F148" s="31"/>
      <c r="G148" s="30"/>
      <c r="H148" s="32"/>
      <c r="I148" s="32"/>
      <c r="J148" s="29"/>
      <c r="K148" s="33"/>
      <c r="L148" s="30"/>
      <c r="M148" s="30"/>
      <c r="N148" s="34">
        <v>193</v>
      </c>
      <c r="O148" s="35">
        <v>0.8</v>
      </c>
      <c r="P148" s="35">
        <v>0.45</v>
      </c>
      <c r="Q148" s="35">
        <v>0.32</v>
      </c>
      <c r="R148" s="35">
        <f>((O148*P148)*2)+((P148*Q148)*2)</f>
        <v>1.008</v>
      </c>
      <c r="S148" s="40">
        <f>R148*10</f>
        <v>10.08</v>
      </c>
      <c r="T148" s="41">
        <f>O148*P148*Q148</f>
        <v>0.11520000000000001</v>
      </c>
      <c r="U148" s="40">
        <f>T148*187.5</f>
        <v>21.6</v>
      </c>
      <c r="V148" s="60">
        <f>U148+S148</f>
        <v>31.68</v>
      </c>
      <c r="W148" s="34"/>
      <c r="X148" s="35"/>
      <c r="Y148" s="35"/>
      <c r="Z148" s="35"/>
      <c r="AA148" s="35"/>
      <c r="AB148" s="40"/>
      <c r="AC148" s="41"/>
      <c r="AD148" s="40"/>
      <c r="AE148" s="42"/>
      <c r="AF148" s="43"/>
    </row>
    <row r="149" spans="1:32" ht="12.75">
      <c r="A149" s="28"/>
      <c r="B149" s="29"/>
      <c r="C149" s="30"/>
      <c r="D149" s="29"/>
      <c r="E149" s="31"/>
      <c r="F149" s="31"/>
      <c r="G149" s="30"/>
      <c r="H149" s="32"/>
      <c r="I149" s="32"/>
      <c r="J149" s="29"/>
      <c r="K149" s="33"/>
      <c r="L149" s="30"/>
      <c r="M149" s="30"/>
      <c r="N149" s="34">
        <v>194</v>
      </c>
      <c r="O149" s="35">
        <v>1.45</v>
      </c>
      <c r="P149" s="35">
        <v>0.7</v>
      </c>
      <c r="Q149" s="35">
        <v>0.37</v>
      </c>
      <c r="R149" s="35">
        <f>((O149*P149)*2)+((P149*Q149)*2)</f>
        <v>2.548</v>
      </c>
      <c r="S149" s="40">
        <f>R149*10</f>
        <v>25.48</v>
      </c>
      <c r="T149" s="41">
        <f>O149*P149*Q149</f>
        <v>0.37554999999999994</v>
      </c>
      <c r="U149" s="40">
        <f>T149*187.5</f>
        <v>70.41562499999999</v>
      </c>
      <c r="V149" s="60">
        <f>U149+S149</f>
        <v>95.895625</v>
      </c>
      <c r="W149" s="34"/>
      <c r="X149" s="35"/>
      <c r="Y149" s="35"/>
      <c r="Z149" s="35"/>
      <c r="AA149" s="35"/>
      <c r="AB149" s="40"/>
      <c r="AC149" s="41"/>
      <c r="AD149" s="40"/>
      <c r="AE149" s="42"/>
      <c r="AF149" s="43"/>
    </row>
    <row r="150" spans="1:32" ht="12.75">
      <c r="A150" s="28"/>
      <c r="B150" s="29"/>
      <c r="C150" s="30"/>
      <c r="D150" s="29"/>
      <c r="E150" s="31"/>
      <c r="F150" s="31"/>
      <c r="G150" s="30"/>
      <c r="H150" s="32"/>
      <c r="I150" s="32"/>
      <c r="J150" s="29"/>
      <c r="K150" s="33"/>
      <c r="L150" s="30"/>
      <c r="M150" s="30"/>
      <c r="N150" s="34">
        <v>195</v>
      </c>
      <c r="O150" s="35">
        <v>1.05</v>
      </c>
      <c r="P150" s="35">
        <v>0.52</v>
      </c>
      <c r="Q150" s="35">
        <v>0.35</v>
      </c>
      <c r="R150" s="35">
        <f>((O150*P150)*2)+((P150*Q150)*2)</f>
        <v>1.456</v>
      </c>
      <c r="S150" s="40">
        <f>R150*10</f>
        <v>14.559999999999999</v>
      </c>
      <c r="T150" s="41">
        <f>O150*P150*Q150</f>
        <v>0.1911</v>
      </c>
      <c r="U150" s="40">
        <f>T150*187.5</f>
        <v>35.83125</v>
      </c>
      <c r="V150" s="60">
        <f>U150+S150</f>
        <v>50.39125</v>
      </c>
      <c r="W150" s="34"/>
      <c r="X150" s="35"/>
      <c r="Y150" s="35"/>
      <c r="Z150" s="35"/>
      <c r="AA150" s="35"/>
      <c r="AB150" s="40"/>
      <c r="AC150" s="41"/>
      <c r="AD150" s="40"/>
      <c r="AE150" s="42"/>
      <c r="AF150" s="43"/>
    </row>
    <row r="151" spans="1:32" ht="12.75">
      <c r="A151" s="28"/>
      <c r="B151" s="29"/>
      <c r="C151" s="30"/>
      <c r="D151" s="29"/>
      <c r="E151" s="31"/>
      <c r="F151" s="31"/>
      <c r="G151" s="30"/>
      <c r="H151" s="32"/>
      <c r="I151" s="32"/>
      <c r="J151" s="29"/>
      <c r="K151" s="33"/>
      <c r="L151" s="30"/>
      <c r="M151" s="30"/>
      <c r="N151" s="34">
        <v>196</v>
      </c>
      <c r="O151" s="35">
        <v>0.52</v>
      </c>
      <c r="P151" s="35">
        <v>0.29</v>
      </c>
      <c r="Q151" s="35">
        <v>0.18</v>
      </c>
      <c r="R151" s="35">
        <f>((O151*P151)*2)+((P151*Q151)*2)</f>
        <v>0.40599999999999997</v>
      </c>
      <c r="S151" s="40">
        <f>R151*10</f>
        <v>4.06</v>
      </c>
      <c r="T151" s="41">
        <f>O151*P151*Q151</f>
        <v>0.027143999999999998</v>
      </c>
      <c r="U151" s="40">
        <f>T151*187.5</f>
        <v>5.089499999999999</v>
      </c>
      <c r="V151" s="60">
        <f>U151+S151</f>
        <v>9.1495</v>
      </c>
      <c r="W151" s="34"/>
      <c r="X151" s="35"/>
      <c r="Y151" s="35"/>
      <c r="Z151" s="35"/>
      <c r="AA151" s="35"/>
      <c r="AB151" s="40"/>
      <c r="AC151" s="41"/>
      <c r="AD151" s="40"/>
      <c r="AE151" s="42"/>
      <c r="AF151" s="43"/>
    </row>
    <row r="152" spans="1:32" ht="12.75">
      <c r="A152" s="44"/>
      <c r="B152" s="45" t="s">
        <v>52</v>
      </c>
      <c r="C152" s="46"/>
      <c r="D152" s="45"/>
      <c r="E152" s="47"/>
      <c r="F152" s="47"/>
      <c r="G152" s="46"/>
      <c r="H152" s="48"/>
      <c r="I152" s="48"/>
      <c r="J152" s="45"/>
      <c r="K152" s="49">
        <f>SUM(K147:K151)</f>
        <v>725.7079029792422</v>
      </c>
      <c r="L152" s="46"/>
      <c r="M152" s="46"/>
      <c r="N152" s="50"/>
      <c r="O152" s="51"/>
      <c r="P152" s="51"/>
      <c r="Q152" s="51"/>
      <c r="R152" s="51"/>
      <c r="S152" s="56"/>
      <c r="T152" s="57"/>
      <c r="U152" s="56"/>
      <c r="V152" s="49">
        <f>SUM(V147:V151)</f>
        <v>313.21387500000003</v>
      </c>
      <c r="W152" s="50"/>
      <c r="X152" s="51"/>
      <c r="Y152" s="51"/>
      <c r="Z152" s="51"/>
      <c r="AA152" s="51"/>
      <c r="AB152" s="56"/>
      <c r="AC152" s="57"/>
      <c r="AD152" s="56"/>
      <c r="AE152" s="49">
        <f>SUM(AE147:AE151)</f>
        <v>0</v>
      </c>
      <c r="AF152" s="58">
        <f>K152+V152+AE152</f>
        <v>1038.9217779792423</v>
      </c>
    </row>
    <row r="153" spans="1:32" ht="12.75">
      <c r="A153" s="62">
        <v>17</v>
      </c>
      <c r="B153" s="63" t="s">
        <v>75</v>
      </c>
      <c r="C153" s="64">
        <v>20</v>
      </c>
      <c r="D153" s="63"/>
      <c r="E153" s="65">
        <v>86.515</v>
      </c>
      <c r="F153" s="65">
        <v>702.498</v>
      </c>
      <c r="G153" s="64">
        <v>1</v>
      </c>
      <c r="H153" s="66">
        <v>6</v>
      </c>
      <c r="I153" s="66">
        <v>5</v>
      </c>
      <c r="J153" s="63">
        <f>PI()*G153*H153*I153/6</f>
        <v>15.707963267948964</v>
      </c>
      <c r="K153" s="67">
        <f>J153*5.25</f>
        <v>82.46680715673206</v>
      </c>
      <c r="L153" s="64">
        <v>0</v>
      </c>
      <c r="M153" s="64">
        <v>0</v>
      </c>
      <c r="N153" s="68"/>
      <c r="O153" s="69"/>
      <c r="P153" s="69"/>
      <c r="Q153" s="69"/>
      <c r="R153" s="69"/>
      <c r="S153" s="70"/>
      <c r="T153" s="71"/>
      <c r="U153" s="70"/>
      <c r="V153" s="72"/>
      <c r="W153" s="68"/>
      <c r="X153" s="69"/>
      <c r="Y153" s="69"/>
      <c r="Z153" s="69"/>
      <c r="AA153" s="69"/>
      <c r="AB153" s="70"/>
      <c r="AC153" s="71"/>
      <c r="AD153" s="70"/>
      <c r="AE153" s="73"/>
      <c r="AF153" s="74">
        <f>K153+V153+AE153</f>
        <v>82.46680715673206</v>
      </c>
    </row>
    <row r="154" spans="1:32" ht="12.75">
      <c r="A154" s="62">
        <v>18</v>
      </c>
      <c r="B154" s="63" t="s">
        <v>76</v>
      </c>
      <c r="C154" s="64">
        <v>21</v>
      </c>
      <c r="D154" s="63"/>
      <c r="E154" s="65">
        <v>86.307</v>
      </c>
      <c r="F154" s="65">
        <v>702.383</v>
      </c>
      <c r="G154" s="64">
        <v>1</v>
      </c>
      <c r="H154" s="66">
        <v>5</v>
      </c>
      <c r="I154" s="66">
        <v>5</v>
      </c>
      <c r="J154" s="63">
        <f>PI()*G154*H154*I154/6</f>
        <v>13.089969389957473</v>
      </c>
      <c r="K154" s="67">
        <f>J154*5.25</f>
        <v>68.72233929727673</v>
      </c>
      <c r="L154" s="64">
        <v>1</v>
      </c>
      <c r="M154" s="64">
        <v>0</v>
      </c>
      <c r="N154" s="68" t="s">
        <v>63</v>
      </c>
      <c r="O154" s="69"/>
      <c r="P154" s="69"/>
      <c r="Q154" s="69"/>
      <c r="R154" s="69"/>
      <c r="S154" s="70">
        <v>19</v>
      </c>
      <c r="T154" s="71"/>
      <c r="U154" s="70">
        <v>45</v>
      </c>
      <c r="V154" s="72">
        <f>U154+S154</f>
        <v>64</v>
      </c>
      <c r="W154" s="68"/>
      <c r="X154" s="69"/>
      <c r="Y154" s="69"/>
      <c r="Z154" s="69"/>
      <c r="AA154" s="69"/>
      <c r="AB154" s="70"/>
      <c r="AC154" s="71"/>
      <c r="AD154" s="70"/>
      <c r="AE154" s="73"/>
      <c r="AF154" s="74">
        <f>K154+V154+AE154</f>
        <v>132.72233929727673</v>
      </c>
    </row>
    <row r="155" spans="1:32" ht="12.75">
      <c r="A155" s="12">
        <v>19</v>
      </c>
      <c r="B155" s="13" t="s">
        <v>77</v>
      </c>
      <c r="C155" s="14">
        <v>22</v>
      </c>
      <c r="D155" s="13"/>
      <c r="E155" s="15">
        <v>91.155</v>
      </c>
      <c r="F155" s="15">
        <v>702.13</v>
      </c>
      <c r="G155" s="14">
        <v>3</v>
      </c>
      <c r="H155" s="16">
        <v>18</v>
      </c>
      <c r="I155" s="16">
        <v>15</v>
      </c>
      <c r="J155" s="13">
        <f>PI()*G155*H155*I155/6</f>
        <v>424.11500823462205</v>
      </c>
      <c r="K155" s="17">
        <f>J155*5.25</f>
        <v>2226.603793231766</v>
      </c>
      <c r="L155" s="14">
        <v>3</v>
      </c>
      <c r="M155" s="14">
        <v>0</v>
      </c>
      <c r="N155" s="18">
        <v>308</v>
      </c>
      <c r="O155" s="19">
        <v>0.98</v>
      </c>
      <c r="P155" s="19">
        <v>0.92</v>
      </c>
      <c r="Q155" s="19">
        <v>0.30000000000000004</v>
      </c>
      <c r="R155" s="19">
        <f>((O155*P155)*2)+((P155*Q155)*2)</f>
        <v>2.3552000000000004</v>
      </c>
      <c r="S155" s="24">
        <f>R155*10</f>
        <v>23.552000000000003</v>
      </c>
      <c r="T155" s="25">
        <f>O155*P155*Q155</f>
        <v>0.27048000000000005</v>
      </c>
      <c r="U155" s="24">
        <f>T155*187.5</f>
        <v>50.71500000000001</v>
      </c>
      <c r="V155" s="59">
        <f>U155+S155</f>
        <v>74.26700000000001</v>
      </c>
      <c r="W155" s="18"/>
      <c r="X155" s="19"/>
      <c r="Y155" s="19"/>
      <c r="Z155" s="19"/>
      <c r="AA155" s="19"/>
      <c r="AB155" s="24"/>
      <c r="AC155" s="25"/>
      <c r="AD155" s="24"/>
      <c r="AE155" s="26"/>
      <c r="AF155" s="27"/>
    </row>
    <row r="156" spans="1:32" ht="12.75">
      <c r="A156" s="28"/>
      <c r="B156" s="29"/>
      <c r="C156" s="30"/>
      <c r="D156" s="29"/>
      <c r="E156" s="31"/>
      <c r="F156" s="31"/>
      <c r="G156" s="30"/>
      <c r="H156" s="32"/>
      <c r="I156" s="32"/>
      <c r="J156" s="29"/>
      <c r="K156" s="33"/>
      <c r="L156" s="30"/>
      <c r="M156" s="30"/>
      <c r="N156" s="34">
        <v>309</v>
      </c>
      <c r="O156" s="35">
        <v>1.22</v>
      </c>
      <c r="P156" s="35">
        <v>0.86</v>
      </c>
      <c r="Q156" s="35">
        <v>0.28</v>
      </c>
      <c r="R156" s="35">
        <f>((O156*P156)*2)+((P156*Q156)*2)</f>
        <v>2.58</v>
      </c>
      <c r="S156" s="40">
        <f>R156*10</f>
        <v>25.8</v>
      </c>
      <c r="T156" s="41">
        <f>O156*P156*Q156</f>
        <v>0.293776</v>
      </c>
      <c r="U156" s="40">
        <f>T156*187.5</f>
        <v>55.083</v>
      </c>
      <c r="V156" s="60">
        <f>U156+S156</f>
        <v>80.883</v>
      </c>
      <c r="W156" s="34"/>
      <c r="X156" s="35"/>
      <c r="Y156" s="35"/>
      <c r="Z156" s="35"/>
      <c r="AA156" s="35"/>
      <c r="AB156" s="40"/>
      <c r="AC156" s="41"/>
      <c r="AD156" s="40"/>
      <c r="AE156" s="42"/>
      <c r="AF156" s="43"/>
    </row>
    <row r="157" spans="1:32" ht="12.75">
      <c r="A157" s="28"/>
      <c r="B157" s="29"/>
      <c r="C157" s="30"/>
      <c r="D157" s="29"/>
      <c r="E157" s="31"/>
      <c r="F157" s="31"/>
      <c r="G157" s="30"/>
      <c r="H157" s="32"/>
      <c r="I157" s="32"/>
      <c r="J157" s="29"/>
      <c r="K157" s="33"/>
      <c r="L157" s="30"/>
      <c r="M157" s="30"/>
      <c r="N157" s="34">
        <v>310</v>
      </c>
      <c r="O157" s="35">
        <v>1.33</v>
      </c>
      <c r="P157" s="35">
        <v>0.62</v>
      </c>
      <c r="Q157" s="35">
        <v>0.30000000000000004</v>
      </c>
      <c r="R157" s="35">
        <f>((O157*P157)*2)+((P157*Q157)*2)</f>
        <v>2.0212</v>
      </c>
      <c r="S157" s="40">
        <f>R157*10</f>
        <v>20.212</v>
      </c>
      <c r="T157" s="41">
        <f>O157*P157*Q157</f>
        <v>0.24738000000000004</v>
      </c>
      <c r="U157" s="40">
        <f>T157*187.5</f>
        <v>46.383750000000006</v>
      </c>
      <c r="V157" s="60">
        <f>U157+S157</f>
        <v>66.59575000000001</v>
      </c>
      <c r="W157" s="34"/>
      <c r="X157" s="35"/>
      <c r="Y157" s="35"/>
      <c r="Z157" s="35"/>
      <c r="AA157" s="35"/>
      <c r="AB157" s="40"/>
      <c r="AC157" s="41"/>
      <c r="AD157" s="40"/>
      <c r="AE157" s="42"/>
      <c r="AF157" s="43"/>
    </row>
    <row r="158" spans="1:32" ht="12.75">
      <c r="A158" s="44"/>
      <c r="B158" s="45" t="s">
        <v>52</v>
      </c>
      <c r="C158" s="46"/>
      <c r="D158" s="45"/>
      <c r="E158" s="47"/>
      <c r="F158" s="47"/>
      <c r="G158" s="46"/>
      <c r="H158" s="48"/>
      <c r="I158" s="48"/>
      <c r="J158" s="45"/>
      <c r="K158" s="49">
        <f>SUM(K155:K157)</f>
        <v>2226.603793231766</v>
      </c>
      <c r="L158" s="46"/>
      <c r="M158" s="46"/>
      <c r="N158" s="50"/>
      <c r="O158" s="51"/>
      <c r="P158" s="51"/>
      <c r="Q158" s="51"/>
      <c r="R158" s="51"/>
      <c r="S158" s="56"/>
      <c r="T158" s="57"/>
      <c r="U158" s="56"/>
      <c r="V158" s="49">
        <f>SUM(V155:V157)</f>
        <v>221.74575</v>
      </c>
      <c r="W158" s="50"/>
      <c r="X158" s="51"/>
      <c r="Y158" s="51"/>
      <c r="Z158" s="51"/>
      <c r="AA158" s="51"/>
      <c r="AB158" s="56"/>
      <c r="AC158" s="57"/>
      <c r="AD158" s="56"/>
      <c r="AE158" s="49">
        <f>SUM(AE155:AE157)</f>
        <v>0</v>
      </c>
      <c r="AF158" s="58">
        <f>K158+V158+AE158</f>
        <v>2448.349543231766</v>
      </c>
    </row>
    <row r="159" spans="1:32" ht="12.75">
      <c r="A159" s="12">
        <v>20</v>
      </c>
      <c r="B159" s="13" t="s">
        <v>78</v>
      </c>
      <c r="C159" s="14">
        <v>23</v>
      </c>
      <c r="D159" s="13" t="s">
        <v>9</v>
      </c>
      <c r="E159" s="15">
        <v>93.667</v>
      </c>
      <c r="F159" s="15">
        <v>701.809</v>
      </c>
      <c r="G159" s="14">
        <v>4</v>
      </c>
      <c r="H159" s="16">
        <v>22</v>
      </c>
      <c r="I159" s="16">
        <v>17</v>
      </c>
      <c r="J159" s="13">
        <f>PI()*G159*H159*I159/6</f>
        <v>783.303768295055</v>
      </c>
      <c r="K159" s="17">
        <f>J159*5.25</f>
        <v>4112.344783549039</v>
      </c>
      <c r="L159" s="14">
        <v>1</v>
      </c>
      <c r="M159" s="14">
        <v>1</v>
      </c>
      <c r="N159" s="18">
        <v>307</v>
      </c>
      <c r="O159" s="19">
        <v>1.55</v>
      </c>
      <c r="P159" s="19">
        <v>0.85</v>
      </c>
      <c r="Q159" s="19">
        <v>0.35</v>
      </c>
      <c r="R159" s="20">
        <f>((O159*P159)*2)+((P159*Q159)*2)</f>
        <v>3.2299999999999995</v>
      </c>
      <c r="S159" s="21">
        <f>R159*10</f>
        <v>32.3</v>
      </c>
      <c r="T159" s="22">
        <f>O159*P159*Q159</f>
        <v>0.46112499999999995</v>
      </c>
      <c r="U159" s="21">
        <f>T159*187.5</f>
        <v>86.46093749999999</v>
      </c>
      <c r="V159" s="23">
        <f>U159+S159</f>
        <v>118.76093749999998</v>
      </c>
      <c r="W159" s="18" t="s">
        <v>55</v>
      </c>
      <c r="X159" s="19"/>
      <c r="Y159" s="19"/>
      <c r="Z159" s="19"/>
      <c r="AA159" s="19"/>
      <c r="AB159" s="24">
        <v>90</v>
      </c>
      <c r="AC159" s="25"/>
      <c r="AD159" s="24">
        <v>151</v>
      </c>
      <c r="AE159" s="26">
        <f>AB159+AD159</f>
        <v>241</v>
      </c>
      <c r="AF159" s="27"/>
    </row>
    <row r="160" spans="1:32" ht="12.75">
      <c r="A160" s="28"/>
      <c r="B160" s="29"/>
      <c r="C160" s="30">
        <v>24</v>
      </c>
      <c r="D160" s="29" t="s">
        <v>61</v>
      </c>
      <c r="E160" s="31">
        <v>93.665</v>
      </c>
      <c r="F160" s="31">
        <v>701.778</v>
      </c>
      <c r="G160" s="30">
        <v>2</v>
      </c>
      <c r="H160" s="32">
        <v>12</v>
      </c>
      <c r="I160" s="32">
        <v>11</v>
      </c>
      <c r="J160" s="29">
        <f>PI()*G160*H160*I160/6</f>
        <v>138.2300767579509</v>
      </c>
      <c r="K160" s="33">
        <f>J160*5.25</f>
        <v>725.7079029792422</v>
      </c>
      <c r="L160" s="30">
        <v>1</v>
      </c>
      <c r="M160" s="30">
        <v>1</v>
      </c>
      <c r="N160" s="34" t="s">
        <v>58</v>
      </c>
      <c r="O160" s="35"/>
      <c r="P160" s="35"/>
      <c r="Q160" s="35"/>
      <c r="R160" s="36"/>
      <c r="S160" s="37">
        <v>32.3</v>
      </c>
      <c r="T160" s="38"/>
      <c r="U160" s="37">
        <v>86.4609375</v>
      </c>
      <c r="V160" s="39">
        <f>U160+S160</f>
        <v>118.7609375</v>
      </c>
      <c r="W160" s="34" t="s">
        <v>55</v>
      </c>
      <c r="X160" s="35"/>
      <c r="Y160" s="35"/>
      <c r="Z160" s="35"/>
      <c r="AA160" s="35"/>
      <c r="AB160" s="40">
        <v>90</v>
      </c>
      <c r="AC160" s="41"/>
      <c r="AD160" s="40">
        <v>151</v>
      </c>
      <c r="AE160" s="42">
        <f>AB160+AD160</f>
        <v>241</v>
      </c>
      <c r="AF160" s="43"/>
    </row>
    <row r="161" spans="1:32" ht="12.75">
      <c r="A161" s="44"/>
      <c r="B161" s="45" t="s">
        <v>52</v>
      </c>
      <c r="C161" s="46"/>
      <c r="D161" s="45"/>
      <c r="E161" s="47"/>
      <c r="F161" s="47"/>
      <c r="G161" s="46"/>
      <c r="H161" s="48"/>
      <c r="I161" s="48"/>
      <c r="J161" s="45"/>
      <c r="K161" s="49">
        <f>SUM(K159:K160)</f>
        <v>4838.052686528281</v>
      </c>
      <c r="L161" s="46"/>
      <c r="M161" s="46"/>
      <c r="N161" s="50"/>
      <c r="O161" s="51"/>
      <c r="P161" s="51"/>
      <c r="Q161" s="51"/>
      <c r="R161" s="52"/>
      <c r="S161" s="53"/>
      <c r="T161" s="54"/>
      <c r="U161" s="53"/>
      <c r="V161" s="55">
        <f>SUM(V159:V160)</f>
        <v>237.52187499999997</v>
      </c>
      <c r="W161" s="50"/>
      <c r="X161" s="51"/>
      <c r="Y161" s="51"/>
      <c r="Z161" s="51"/>
      <c r="AA161" s="51"/>
      <c r="AB161" s="56"/>
      <c r="AC161" s="57"/>
      <c r="AD161" s="56"/>
      <c r="AE161" s="55">
        <f>SUM(AE159:AE160)</f>
        <v>482</v>
      </c>
      <c r="AF161" s="58">
        <f>K161+V161+AE161</f>
        <v>5557.574561528281</v>
      </c>
    </row>
    <row r="162" spans="1:32" ht="12.75">
      <c r="A162" s="12">
        <v>21</v>
      </c>
      <c r="B162" s="13" t="s">
        <v>79</v>
      </c>
      <c r="C162" s="14">
        <v>25</v>
      </c>
      <c r="D162" s="13"/>
      <c r="E162" s="15">
        <v>91.332</v>
      </c>
      <c r="F162" s="15">
        <v>703.984</v>
      </c>
      <c r="G162" s="14">
        <v>3</v>
      </c>
      <c r="H162" s="16">
        <v>17</v>
      </c>
      <c r="I162" s="16">
        <v>14</v>
      </c>
      <c r="J162" s="13">
        <f>PI()*G162*H162*I162/6</f>
        <v>373.84952577718536</v>
      </c>
      <c r="K162" s="17">
        <f>J162*5.25</f>
        <v>1962.7100103302232</v>
      </c>
      <c r="L162" s="14">
        <v>1</v>
      </c>
      <c r="M162" s="14">
        <v>3</v>
      </c>
      <c r="N162" s="18" t="s">
        <v>63</v>
      </c>
      <c r="O162" s="19"/>
      <c r="P162" s="19"/>
      <c r="Q162" s="19"/>
      <c r="R162" s="19"/>
      <c r="S162" s="24">
        <v>19</v>
      </c>
      <c r="T162" s="25"/>
      <c r="U162" s="24">
        <v>45</v>
      </c>
      <c r="V162" s="59">
        <f>U162+S162</f>
        <v>64</v>
      </c>
      <c r="W162" s="18" t="s">
        <v>55</v>
      </c>
      <c r="X162" s="19"/>
      <c r="Y162" s="19"/>
      <c r="Z162" s="19"/>
      <c r="AA162" s="19"/>
      <c r="AB162" s="24">
        <v>90</v>
      </c>
      <c r="AC162" s="25"/>
      <c r="AD162" s="24">
        <v>151</v>
      </c>
      <c r="AE162" s="26">
        <f>AB162+AD162</f>
        <v>241</v>
      </c>
      <c r="AF162" s="27"/>
    </row>
    <row r="163" spans="1:32" ht="12.75">
      <c r="A163" s="28"/>
      <c r="B163" s="29"/>
      <c r="C163" s="30"/>
      <c r="D163" s="29"/>
      <c r="E163" s="31"/>
      <c r="F163" s="31"/>
      <c r="G163" s="30"/>
      <c r="H163" s="32"/>
      <c r="I163" s="32"/>
      <c r="J163" s="29"/>
      <c r="K163" s="33"/>
      <c r="L163" s="30"/>
      <c r="M163" s="30"/>
      <c r="N163" s="34"/>
      <c r="O163" s="35"/>
      <c r="P163" s="35"/>
      <c r="Q163" s="35"/>
      <c r="R163" s="35"/>
      <c r="S163" s="40"/>
      <c r="T163" s="41"/>
      <c r="U163" s="40"/>
      <c r="V163" s="60"/>
      <c r="W163" s="34" t="s">
        <v>55</v>
      </c>
      <c r="X163" s="35"/>
      <c r="Y163" s="35"/>
      <c r="Z163" s="35"/>
      <c r="AA163" s="35"/>
      <c r="AB163" s="40">
        <v>90</v>
      </c>
      <c r="AC163" s="41"/>
      <c r="AD163" s="40">
        <v>151</v>
      </c>
      <c r="AE163" s="42">
        <f>AB163+AD163</f>
        <v>241</v>
      </c>
      <c r="AF163" s="43"/>
    </row>
    <row r="164" spans="1:32" ht="12.75">
      <c r="A164" s="28"/>
      <c r="B164" s="29"/>
      <c r="C164" s="30"/>
      <c r="D164" s="29"/>
      <c r="E164" s="31"/>
      <c r="F164" s="31"/>
      <c r="G164" s="30"/>
      <c r="H164" s="32"/>
      <c r="I164" s="32"/>
      <c r="J164" s="29"/>
      <c r="K164" s="33"/>
      <c r="L164" s="30"/>
      <c r="M164" s="30"/>
      <c r="N164" s="34"/>
      <c r="O164" s="35"/>
      <c r="P164" s="35"/>
      <c r="Q164" s="35"/>
      <c r="R164" s="35"/>
      <c r="S164" s="40"/>
      <c r="T164" s="41"/>
      <c r="U164" s="40"/>
      <c r="V164" s="60"/>
      <c r="W164" s="34" t="s">
        <v>55</v>
      </c>
      <c r="X164" s="35"/>
      <c r="Y164" s="35"/>
      <c r="Z164" s="35"/>
      <c r="AA164" s="35"/>
      <c r="AB164" s="40">
        <v>90</v>
      </c>
      <c r="AC164" s="41"/>
      <c r="AD164" s="40">
        <v>151</v>
      </c>
      <c r="AE164" s="42">
        <f>AB164+AD164</f>
        <v>241</v>
      </c>
      <c r="AF164" s="43"/>
    </row>
    <row r="165" spans="1:32" ht="12.75">
      <c r="A165" s="44"/>
      <c r="B165" s="45" t="s">
        <v>52</v>
      </c>
      <c r="C165" s="46"/>
      <c r="D165" s="45"/>
      <c r="E165" s="47"/>
      <c r="F165" s="47"/>
      <c r="G165" s="46"/>
      <c r="H165" s="48"/>
      <c r="I165" s="48"/>
      <c r="J165" s="45"/>
      <c r="K165" s="49">
        <f>SUM(K162:K164)</f>
        <v>1962.7100103302232</v>
      </c>
      <c r="L165" s="46"/>
      <c r="M165" s="46"/>
      <c r="N165" s="50"/>
      <c r="O165" s="51"/>
      <c r="P165" s="51"/>
      <c r="Q165" s="51"/>
      <c r="R165" s="51"/>
      <c r="S165" s="56"/>
      <c r="T165" s="57"/>
      <c r="U165" s="56"/>
      <c r="V165" s="49">
        <f>SUM(V162:V164)</f>
        <v>64</v>
      </c>
      <c r="W165" s="50"/>
      <c r="X165" s="51"/>
      <c r="Y165" s="51"/>
      <c r="Z165" s="51"/>
      <c r="AA165" s="51"/>
      <c r="AB165" s="56"/>
      <c r="AC165" s="57"/>
      <c r="AD165" s="56"/>
      <c r="AE165" s="49">
        <f>SUM(AE162:AE164)</f>
        <v>723</v>
      </c>
      <c r="AF165" s="58">
        <f>K165+V165+AE165</f>
        <v>2749.710010330223</v>
      </c>
    </row>
    <row r="166" spans="1:32" ht="12.75">
      <c r="A166" s="12">
        <v>22</v>
      </c>
      <c r="B166" s="13" t="s">
        <v>80</v>
      </c>
      <c r="C166" s="14">
        <v>26</v>
      </c>
      <c r="D166" s="13" t="s">
        <v>81</v>
      </c>
      <c r="E166" s="15">
        <v>96.948</v>
      </c>
      <c r="F166" s="15">
        <v>705.326</v>
      </c>
      <c r="G166" s="14">
        <v>1</v>
      </c>
      <c r="H166" s="16">
        <v>9</v>
      </c>
      <c r="I166" s="16">
        <v>8</v>
      </c>
      <c r="J166" s="13">
        <f>PI()*G166*H166*I166/6</f>
        <v>37.69911184307752</v>
      </c>
      <c r="K166" s="17">
        <f>J166*5.25</f>
        <v>197.92033717615698</v>
      </c>
      <c r="L166" s="14">
        <v>0</v>
      </c>
      <c r="M166" s="14">
        <v>0</v>
      </c>
      <c r="N166" s="18"/>
      <c r="O166" s="19"/>
      <c r="P166" s="19"/>
      <c r="Q166" s="19"/>
      <c r="R166" s="20"/>
      <c r="S166" s="21"/>
      <c r="T166" s="22"/>
      <c r="U166" s="21"/>
      <c r="V166" s="23"/>
      <c r="W166" s="18"/>
      <c r="X166" s="19"/>
      <c r="Y166" s="19"/>
      <c r="Z166" s="19"/>
      <c r="AA166" s="19"/>
      <c r="AB166" s="24"/>
      <c r="AC166" s="25"/>
      <c r="AD166" s="24"/>
      <c r="AE166" s="26"/>
      <c r="AF166" s="27"/>
    </row>
    <row r="167" spans="1:32" ht="12.75">
      <c r="A167" s="28"/>
      <c r="B167" s="29"/>
      <c r="C167" s="30">
        <v>27</v>
      </c>
      <c r="D167" s="29" t="s">
        <v>82</v>
      </c>
      <c r="E167" s="31">
        <v>96.935</v>
      </c>
      <c r="F167" s="31">
        <v>705.315</v>
      </c>
      <c r="G167" s="30">
        <v>1</v>
      </c>
      <c r="H167" s="32">
        <v>8</v>
      </c>
      <c r="I167" s="32">
        <v>8</v>
      </c>
      <c r="J167" s="29">
        <f>PI()*G167*H167*I167/6</f>
        <v>33.510321638291124</v>
      </c>
      <c r="K167" s="33">
        <f>J167*5.25</f>
        <v>175.92918860102841</v>
      </c>
      <c r="L167" s="30">
        <v>0</v>
      </c>
      <c r="M167" s="30">
        <v>0</v>
      </c>
      <c r="N167" s="34"/>
      <c r="O167" s="35"/>
      <c r="P167" s="35"/>
      <c r="Q167" s="35"/>
      <c r="R167" s="36"/>
      <c r="S167" s="37"/>
      <c r="T167" s="38"/>
      <c r="U167" s="37"/>
      <c r="V167" s="39"/>
      <c r="W167" s="34"/>
      <c r="X167" s="35"/>
      <c r="Y167" s="35"/>
      <c r="Z167" s="35"/>
      <c r="AA167" s="35"/>
      <c r="AB167" s="40"/>
      <c r="AC167" s="41"/>
      <c r="AD167" s="40"/>
      <c r="AE167" s="42"/>
      <c r="AF167" s="43"/>
    </row>
    <row r="168" spans="1:32" ht="12.75">
      <c r="A168" s="44"/>
      <c r="B168" s="45" t="s">
        <v>52</v>
      </c>
      <c r="C168" s="46"/>
      <c r="D168" s="45"/>
      <c r="E168" s="47"/>
      <c r="F168" s="47"/>
      <c r="G168" s="46"/>
      <c r="H168" s="48"/>
      <c r="I168" s="48"/>
      <c r="J168" s="45"/>
      <c r="K168" s="49">
        <f>SUM(K166:K167)</f>
        <v>373.84952577718536</v>
      </c>
      <c r="L168" s="46"/>
      <c r="M168" s="46"/>
      <c r="N168" s="50"/>
      <c r="O168" s="51"/>
      <c r="P168" s="51"/>
      <c r="Q168" s="51"/>
      <c r="R168" s="52"/>
      <c r="S168" s="53"/>
      <c r="T168" s="54"/>
      <c r="U168" s="53"/>
      <c r="V168" s="55">
        <f>SUM(V166:V167)</f>
        <v>0</v>
      </c>
      <c r="W168" s="50"/>
      <c r="X168" s="51"/>
      <c r="Y168" s="51"/>
      <c r="Z168" s="51"/>
      <c r="AA168" s="51"/>
      <c r="AB168" s="56"/>
      <c r="AC168" s="57"/>
      <c r="AD168" s="56"/>
      <c r="AE168" s="55">
        <f>SUM(AE166:AE167)</f>
        <v>0</v>
      </c>
      <c r="AF168" s="58">
        <f>K168+V168+AE168</f>
        <v>373.84952577718536</v>
      </c>
    </row>
    <row r="169" spans="1:32" ht="12.75">
      <c r="A169" s="62">
        <v>23</v>
      </c>
      <c r="B169" s="63" t="s">
        <v>83</v>
      </c>
      <c r="C169" s="64">
        <v>28</v>
      </c>
      <c r="D169" s="63"/>
      <c r="E169" s="65">
        <v>95.059</v>
      </c>
      <c r="F169" s="65">
        <v>705.563</v>
      </c>
      <c r="G169" s="64">
        <v>1</v>
      </c>
      <c r="H169" s="66">
        <v>7</v>
      </c>
      <c r="I169" s="66">
        <v>7</v>
      </c>
      <c r="J169" s="63">
        <f>PI()*G169*H169*I169/6</f>
        <v>25.656340004316643</v>
      </c>
      <c r="K169" s="67">
        <f>J169*5.25</f>
        <v>134.69578502266236</v>
      </c>
      <c r="L169" s="64">
        <v>0</v>
      </c>
      <c r="M169" s="64">
        <v>0</v>
      </c>
      <c r="N169" s="68"/>
      <c r="O169" s="69"/>
      <c r="P169" s="69"/>
      <c r="Q169" s="69"/>
      <c r="R169" s="69"/>
      <c r="S169" s="70"/>
      <c r="T169" s="71"/>
      <c r="U169" s="70"/>
      <c r="V169" s="72"/>
      <c r="W169" s="68"/>
      <c r="X169" s="69"/>
      <c r="Y169" s="69"/>
      <c r="Z169" s="69"/>
      <c r="AA169" s="69"/>
      <c r="AB169" s="70"/>
      <c r="AC169" s="71"/>
      <c r="AD169" s="70"/>
      <c r="AE169" s="73"/>
      <c r="AF169" s="74">
        <f>K169+V169+AE169</f>
        <v>134.69578502266236</v>
      </c>
    </row>
    <row r="170" spans="1:32" ht="12.75">
      <c r="A170" s="62">
        <v>24</v>
      </c>
      <c r="B170" s="63" t="s">
        <v>84</v>
      </c>
      <c r="C170" s="64">
        <v>29</v>
      </c>
      <c r="D170" s="63"/>
      <c r="E170" s="65">
        <v>97.954</v>
      </c>
      <c r="F170" s="65">
        <v>703.846</v>
      </c>
      <c r="G170" s="64">
        <v>2</v>
      </c>
      <c r="H170" s="66">
        <v>11</v>
      </c>
      <c r="I170" s="66">
        <v>10</v>
      </c>
      <c r="J170" s="63">
        <f>PI()*G170*H170*I170/6</f>
        <v>115.19173063162573</v>
      </c>
      <c r="K170" s="67">
        <f>J170*5.25</f>
        <v>604.7565858160351</v>
      </c>
      <c r="L170" s="64">
        <v>0</v>
      </c>
      <c r="M170" s="64">
        <v>0</v>
      </c>
      <c r="N170" s="68"/>
      <c r="O170" s="69"/>
      <c r="P170" s="69"/>
      <c r="Q170" s="69"/>
      <c r="R170" s="69"/>
      <c r="S170" s="70"/>
      <c r="T170" s="71"/>
      <c r="U170" s="70"/>
      <c r="V170" s="72"/>
      <c r="W170" s="68"/>
      <c r="X170" s="69"/>
      <c r="Y170" s="69"/>
      <c r="Z170" s="69"/>
      <c r="AA170" s="69"/>
      <c r="AB170" s="70"/>
      <c r="AC170" s="71"/>
      <c r="AD170" s="70"/>
      <c r="AE170" s="73"/>
      <c r="AF170" s="74">
        <f>K170+V170+AE170</f>
        <v>604.7565858160351</v>
      </c>
    </row>
    <row r="171" spans="1:32" ht="12.75">
      <c r="A171" s="62">
        <v>25</v>
      </c>
      <c r="B171" s="63" t="s">
        <v>85</v>
      </c>
      <c r="C171" s="64">
        <v>30</v>
      </c>
      <c r="D171" s="63"/>
      <c r="E171" s="65">
        <v>99.013</v>
      </c>
      <c r="F171" s="65">
        <v>704.246</v>
      </c>
      <c r="G171" s="64">
        <v>1</v>
      </c>
      <c r="H171" s="66">
        <v>8</v>
      </c>
      <c r="I171" s="66">
        <v>6</v>
      </c>
      <c r="J171" s="63">
        <f>PI()*G171*H171*I171/6</f>
        <v>25.132741228718345</v>
      </c>
      <c r="K171" s="67">
        <f>J171*5.25</f>
        <v>131.94689145077132</v>
      </c>
      <c r="L171" s="64">
        <v>1</v>
      </c>
      <c r="M171" s="64">
        <v>0</v>
      </c>
      <c r="N171" s="68" t="s">
        <v>63</v>
      </c>
      <c r="O171" s="69"/>
      <c r="P171" s="69"/>
      <c r="Q171" s="69"/>
      <c r="R171" s="69"/>
      <c r="S171" s="70">
        <v>19</v>
      </c>
      <c r="T171" s="71"/>
      <c r="U171" s="70">
        <v>45</v>
      </c>
      <c r="V171" s="72">
        <f>U171+S171</f>
        <v>64</v>
      </c>
      <c r="W171" s="68"/>
      <c r="X171" s="69"/>
      <c r="Y171" s="69"/>
      <c r="Z171" s="69"/>
      <c r="AA171" s="69"/>
      <c r="AB171" s="70"/>
      <c r="AC171" s="71"/>
      <c r="AD171" s="70"/>
      <c r="AE171" s="73"/>
      <c r="AF171" s="74">
        <f>K171+V171+AE171</f>
        <v>195.94689145077132</v>
      </c>
    </row>
    <row r="172" spans="1:32" ht="12.75">
      <c r="A172" s="62">
        <v>26</v>
      </c>
      <c r="B172" s="63" t="s">
        <v>86</v>
      </c>
      <c r="C172" s="64">
        <v>31</v>
      </c>
      <c r="D172" s="63"/>
      <c r="E172" s="65">
        <v>98.051</v>
      </c>
      <c r="F172" s="65">
        <v>704.662</v>
      </c>
      <c r="G172" s="64">
        <v>1</v>
      </c>
      <c r="H172" s="66">
        <v>9</v>
      </c>
      <c r="I172" s="66">
        <v>6</v>
      </c>
      <c r="J172" s="63">
        <f>PI()*G172*H172*I172/6</f>
        <v>28.274333882308138</v>
      </c>
      <c r="K172" s="67">
        <f>J172*5.25</f>
        <v>148.44025288211773</v>
      </c>
      <c r="L172" s="64">
        <v>0</v>
      </c>
      <c r="M172" s="64">
        <v>0</v>
      </c>
      <c r="N172" s="68"/>
      <c r="O172" s="69"/>
      <c r="P172" s="69"/>
      <c r="Q172" s="69"/>
      <c r="R172" s="69"/>
      <c r="S172" s="70"/>
      <c r="T172" s="71"/>
      <c r="U172" s="70"/>
      <c r="V172" s="72"/>
      <c r="W172" s="68"/>
      <c r="X172" s="69"/>
      <c r="Y172" s="69"/>
      <c r="Z172" s="69"/>
      <c r="AA172" s="69"/>
      <c r="AB172" s="70"/>
      <c r="AC172" s="71"/>
      <c r="AD172" s="70"/>
      <c r="AE172" s="73"/>
      <c r="AF172" s="74">
        <f>K172+V172+AE172</f>
        <v>148.44025288211773</v>
      </c>
    </row>
    <row r="173" spans="1:32" ht="12.75">
      <c r="A173" s="62">
        <v>27</v>
      </c>
      <c r="B173" s="63" t="s">
        <v>87</v>
      </c>
      <c r="C173" s="64"/>
      <c r="D173" s="63"/>
      <c r="E173" s="65">
        <v>97.402</v>
      </c>
      <c r="F173" s="65">
        <v>701.414</v>
      </c>
      <c r="G173" s="64"/>
      <c r="H173" s="66"/>
      <c r="I173" s="66"/>
      <c r="J173" s="63"/>
      <c r="K173" s="67"/>
      <c r="L173" s="64">
        <v>0</v>
      </c>
      <c r="M173" s="64">
        <v>1</v>
      </c>
      <c r="N173" s="68"/>
      <c r="O173" s="69"/>
      <c r="P173" s="69"/>
      <c r="Q173" s="69"/>
      <c r="R173" s="69"/>
      <c r="S173" s="70"/>
      <c r="T173" s="71"/>
      <c r="U173" s="70"/>
      <c r="V173" s="72"/>
      <c r="W173" s="68" t="s">
        <v>55</v>
      </c>
      <c r="X173" s="69"/>
      <c r="Y173" s="69"/>
      <c r="Z173" s="69"/>
      <c r="AA173" s="69"/>
      <c r="AB173" s="70">
        <v>90</v>
      </c>
      <c r="AC173" s="71"/>
      <c r="AD173" s="70">
        <v>151</v>
      </c>
      <c r="AE173" s="73">
        <f>AB173+AD173</f>
        <v>241</v>
      </c>
      <c r="AF173" s="74">
        <f>K173+V173+AE173</f>
        <v>241</v>
      </c>
    </row>
    <row r="174" spans="1:32" ht="12.75">
      <c r="A174" s="62">
        <v>28</v>
      </c>
      <c r="B174" s="63" t="s">
        <v>88</v>
      </c>
      <c r="C174" s="64"/>
      <c r="D174" s="63"/>
      <c r="E174" s="65">
        <v>93.168</v>
      </c>
      <c r="F174" s="65">
        <v>700.293</v>
      </c>
      <c r="G174" s="64"/>
      <c r="H174" s="66"/>
      <c r="I174" s="66"/>
      <c r="J174" s="63"/>
      <c r="K174" s="67"/>
      <c r="L174" s="64">
        <v>1</v>
      </c>
      <c r="M174" s="64">
        <v>1</v>
      </c>
      <c r="N174" s="68" t="s">
        <v>63</v>
      </c>
      <c r="O174" s="69"/>
      <c r="P174" s="69"/>
      <c r="Q174" s="69"/>
      <c r="R174" s="69"/>
      <c r="S174" s="70">
        <v>19</v>
      </c>
      <c r="T174" s="71"/>
      <c r="U174" s="70">
        <v>45</v>
      </c>
      <c r="V174" s="72">
        <f>U174+S174</f>
        <v>64</v>
      </c>
      <c r="W174" s="68" t="s">
        <v>55</v>
      </c>
      <c r="X174" s="69"/>
      <c r="Y174" s="69"/>
      <c r="Z174" s="69"/>
      <c r="AA174" s="69"/>
      <c r="AB174" s="70">
        <v>90</v>
      </c>
      <c r="AC174" s="71"/>
      <c r="AD174" s="70">
        <v>151</v>
      </c>
      <c r="AE174" s="73">
        <f>AB174+AD174</f>
        <v>241</v>
      </c>
      <c r="AF174" s="74">
        <f>K174+V174+AE174</f>
        <v>305</v>
      </c>
    </row>
    <row r="175" spans="1:32" ht="12.75">
      <c r="A175" s="62">
        <v>29</v>
      </c>
      <c r="B175" s="63" t="s">
        <v>89</v>
      </c>
      <c r="C175" s="64"/>
      <c r="D175" s="63"/>
      <c r="E175" s="65">
        <v>93.875</v>
      </c>
      <c r="F175" s="65">
        <v>706.635</v>
      </c>
      <c r="G175" s="64"/>
      <c r="H175" s="66"/>
      <c r="I175" s="66"/>
      <c r="J175" s="63"/>
      <c r="K175" s="67"/>
      <c r="L175" s="64">
        <v>1</v>
      </c>
      <c r="M175" s="64">
        <v>0</v>
      </c>
      <c r="N175" s="68" t="s">
        <v>63</v>
      </c>
      <c r="O175" s="69"/>
      <c r="P175" s="69"/>
      <c r="Q175" s="69"/>
      <c r="R175" s="69"/>
      <c r="S175" s="70">
        <v>19</v>
      </c>
      <c r="T175" s="71"/>
      <c r="U175" s="70">
        <v>45</v>
      </c>
      <c r="V175" s="72">
        <f>U175+S175</f>
        <v>64</v>
      </c>
      <c r="W175" s="68"/>
      <c r="X175" s="69"/>
      <c r="Y175" s="69"/>
      <c r="Z175" s="69"/>
      <c r="AA175" s="69"/>
      <c r="AB175" s="70"/>
      <c r="AC175" s="71"/>
      <c r="AD175" s="70"/>
      <c r="AE175" s="73"/>
      <c r="AF175" s="74">
        <f>K175+V175+AE175</f>
        <v>64</v>
      </c>
    </row>
    <row r="176" spans="1:32" ht="12.75">
      <c r="A176" s="62">
        <v>30</v>
      </c>
      <c r="B176" s="63" t="s">
        <v>90</v>
      </c>
      <c r="C176" s="64"/>
      <c r="D176" s="63"/>
      <c r="E176" s="65">
        <v>89.28</v>
      </c>
      <c r="F176" s="65">
        <v>706.163</v>
      </c>
      <c r="G176" s="64"/>
      <c r="H176" s="66"/>
      <c r="I176" s="66"/>
      <c r="J176" s="63"/>
      <c r="K176" s="67"/>
      <c r="L176" s="64">
        <v>1</v>
      </c>
      <c r="M176" s="64">
        <v>0</v>
      </c>
      <c r="N176" s="68" t="s">
        <v>63</v>
      </c>
      <c r="O176" s="69"/>
      <c r="P176" s="69"/>
      <c r="Q176" s="69"/>
      <c r="R176" s="69"/>
      <c r="S176" s="70">
        <v>19</v>
      </c>
      <c r="T176" s="71"/>
      <c r="U176" s="70">
        <v>45</v>
      </c>
      <c r="V176" s="72">
        <f>U176+S176</f>
        <v>64</v>
      </c>
      <c r="W176" s="68"/>
      <c r="X176" s="69"/>
      <c r="Y176" s="69"/>
      <c r="Z176" s="69"/>
      <c r="AA176" s="69"/>
      <c r="AB176" s="70"/>
      <c r="AC176" s="71"/>
      <c r="AD176" s="70"/>
      <c r="AE176" s="73"/>
      <c r="AF176" s="74">
        <f>K176+V176+AE176</f>
        <v>64</v>
      </c>
    </row>
    <row r="177" spans="1:32" ht="12.75">
      <c r="A177" s="12">
        <v>31</v>
      </c>
      <c r="B177" s="13" t="s">
        <v>91</v>
      </c>
      <c r="C177" s="14">
        <v>36</v>
      </c>
      <c r="D177" s="13"/>
      <c r="E177" s="15">
        <v>91.695</v>
      </c>
      <c r="F177" s="15">
        <v>708.719</v>
      </c>
      <c r="G177" s="14">
        <v>4</v>
      </c>
      <c r="H177" s="16">
        <v>24</v>
      </c>
      <c r="I177" s="16">
        <v>18</v>
      </c>
      <c r="J177" s="13">
        <f>PI()*G177*H177*I177/6</f>
        <v>904.7786842338604</v>
      </c>
      <c r="K177" s="17">
        <f>J177*5.25</f>
        <v>4750.088092227767</v>
      </c>
      <c r="L177" s="14">
        <v>2</v>
      </c>
      <c r="M177" s="14">
        <v>0</v>
      </c>
      <c r="N177" s="18" t="s">
        <v>63</v>
      </c>
      <c r="O177" s="19"/>
      <c r="P177" s="19"/>
      <c r="Q177" s="19"/>
      <c r="R177" s="20"/>
      <c r="S177" s="21">
        <v>19</v>
      </c>
      <c r="T177" s="22"/>
      <c r="U177" s="21">
        <v>45</v>
      </c>
      <c r="V177" s="23">
        <f>U177+S177</f>
        <v>64</v>
      </c>
      <c r="W177" s="18"/>
      <c r="X177" s="19"/>
      <c r="Y177" s="19"/>
      <c r="Z177" s="19"/>
      <c r="AA177" s="19"/>
      <c r="AB177" s="24"/>
      <c r="AC177" s="25"/>
      <c r="AD177" s="24"/>
      <c r="AE177" s="26"/>
      <c r="AF177" s="27"/>
    </row>
    <row r="178" spans="1:32" ht="12.75">
      <c r="A178" s="28"/>
      <c r="B178" s="29"/>
      <c r="C178" s="30"/>
      <c r="D178" s="29"/>
      <c r="E178" s="31"/>
      <c r="F178" s="31"/>
      <c r="G178" s="30"/>
      <c r="H178" s="32"/>
      <c r="I178" s="32"/>
      <c r="J178" s="29"/>
      <c r="K178" s="33"/>
      <c r="L178" s="30"/>
      <c r="M178" s="30"/>
      <c r="N178" s="34" t="s">
        <v>63</v>
      </c>
      <c r="O178" s="35"/>
      <c r="P178" s="35"/>
      <c r="Q178" s="35"/>
      <c r="R178" s="36"/>
      <c r="S178" s="37">
        <v>19</v>
      </c>
      <c r="T178" s="38"/>
      <c r="U178" s="37">
        <v>45</v>
      </c>
      <c r="V178" s="39">
        <f>U178+S178</f>
        <v>64</v>
      </c>
      <c r="W178" s="34"/>
      <c r="X178" s="35"/>
      <c r="Y178" s="35"/>
      <c r="Z178" s="35"/>
      <c r="AA178" s="35"/>
      <c r="AB178" s="40"/>
      <c r="AC178" s="41"/>
      <c r="AD178" s="40"/>
      <c r="AE178" s="42"/>
      <c r="AF178" s="43"/>
    </row>
    <row r="179" spans="1:32" ht="12.75">
      <c r="A179" s="44"/>
      <c r="B179" s="45" t="s">
        <v>52</v>
      </c>
      <c r="C179" s="46"/>
      <c r="D179" s="45"/>
      <c r="E179" s="47"/>
      <c r="F179" s="47"/>
      <c r="G179" s="46"/>
      <c r="H179" s="48"/>
      <c r="I179" s="48"/>
      <c r="J179" s="45"/>
      <c r="K179" s="49">
        <f>SUM(K177:K178)</f>
        <v>4750.088092227767</v>
      </c>
      <c r="L179" s="46"/>
      <c r="M179" s="46"/>
      <c r="N179" s="50"/>
      <c r="O179" s="51"/>
      <c r="P179" s="51"/>
      <c r="Q179" s="51"/>
      <c r="R179" s="52"/>
      <c r="S179" s="53"/>
      <c r="T179" s="54"/>
      <c r="U179" s="53"/>
      <c r="V179" s="55">
        <f>SUM(V177:V178)</f>
        <v>128</v>
      </c>
      <c r="W179" s="50"/>
      <c r="X179" s="51"/>
      <c r="Y179" s="51"/>
      <c r="Z179" s="51"/>
      <c r="AA179" s="51"/>
      <c r="AB179" s="56"/>
      <c r="AC179" s="57"/>
      <c r="AD179" s="56"/>
      <c r="AE179" s="55">
        <f>SUM(AE177:AE178)</f>
        <v>0</v>
      </c>
      <c r="AF179" s="58">
        <f>K179+V179+AE179</f>
        <v>4878.088092227767</v>
      </c>
    </row>
    <row r="180" spans="1:32" ht="12.75">
      <c r="A180" s="12">
        <v>32</v>
      </c>
      <c r="B180" s="13" t="s">
        <v>92</v>
      </c>
      <c r="C180" s="14">
        <v>37</v>
      </c>
      <c r="D180" s="13"/>
      <c r="E180" s="15">
        <v>87.096</v>
      </c>
      <c r="F180" s="15">
        <v>703.485</v>
      </c>
      <c r="G180" s="14">
        <v>5</v>
      </c>
      <c r="H180" s="16">
        <v>34</v>
      </c>
      <c r="I180" s="16">
        <v>32</v>
      </c>
      <c r="J180" s="13">
        <f>PI()*G180*H180*I180/6</f>
        <v>2848.377339254746</v>
      </c>
      <c r="K180" s="17">
        <f>J180*5.25</f>
        <v>14953.981031087416</v>
      </c>
      <c r="L180" s="14">
        <v>2</v>
      </c>
      <c r="M180" s="14">
        <v>0</v>
      </c>
      <c r="N180" s="18">
        <v>161</v>
      </c>
      <c r="O180" s="19">
        <v>1.46</v>
      </c>
      <c r="P180" s="19">
        <v>0.48</v>
      </c>
      <c r="Q180" s="19">
        <v>0.30000000000000004</v>
      </c>
      <c r="R180" s="19">
        <f>((O180*P180)*2)+((P180*Q180)*2)</f>
        <v>1.6896</v>
      </c>
      <c r="S180" s="24">
        <f>R180*10</f>
        <v>16.896</v>
      </c>
      <c r="T180" s="25">
        <f>O180*P180*Q180</f>
        <v>0.21024000000000004</v>
      </c>
      <c r="U180" s="24">
        <f>T180*187.5</f>
        <v>39.42000000000001</v>
      </c>
      <c r="V180" s="59">
        <f>U180+S180</f>
        <v>56.31600000000001</v>
      </c>
      <c r="W180" s="18"/>
      <c r="X180" s="19"/>
      <c r="Y180" s="19"/>
      <c r="Z180" s="19"/>
      <c r="AA180" s="19"/>
      <c r="AB180" s="24"/>
      <c r="AC180" s="25"/>
      <c r="AD180" s="24"/>
      <c r="AE180" s="26"/>
      <c r="AF180" s="27"/>
    </row>
    <row r="181" spans="1:32" ht="12.75">
      <c r="A181" s="28"/>
      <c r="B181" s="29"/>
      <c r="C181" s="30"/>
      <c r="D181" s="29"/>
      <c r="E181" s="31"/>
      <c r="F181" s="31"/>
      <c r="G181" s="30"/>
      <c r="H181" s="32"/>
      <c r="I181" s="32"/>
      <c r="J181" s="29"/>
      <c r="K181" s="33"/>
      <c r="L181" s="30"/>
      <c r="M181" s="30"/>
      <c r="N181" s="34">
        <v>162</v>
      </c>
      <c r="O181" s="35">
        <v>1.72</v>
      </c>
      <c r="P181" s="35">
        <v>0.48</v>
      </c>
      <c r="Q181" s="35">
        <v>0.30000000000000004</v>
      </c>
      <c r="R181" s="35">
        <f>((O181*P181)*2)+((P181*Q181)*2)</f>
        <v>1.9392</v>
      </c>
      <c r="S181" s="40">
        <f>R181*10</f>
        <v>19.392</v>
      </c>
      <c r="T181" s="41">
        <f>O181*P181*Q181</f>
        <v>0.24768000000000004</v>
      </c>
      <c r="U181" s="40">
        <f>T181*187.5</f>
        <v>46.440000000000005</v>
      </c>
      <c r="V181" s="60">
        <f>U181+S181</f>
        <v>65.83200000000001</v>
      </c>
      <c r="W181" s="34"/>
      <c r="X181" s="35"/>
      <c r="Y181" s="35"/>
      <c r="Z181" s="35"/>
      <c r="AA181" s="35"/>
      <c r="AB181" s="40"/>
      <c r="AC181" s="41"/>
      <c r="AD181" s="40"/>
      <c r="AE181" s="42"/>
      <c r="AF181" s="43"/>
    </row>
    <row r="182" spans="1:32" ht="12.75">
      <c r="A182" s="28"/>
      <c r="B182" s="29"/>
      <c r="C182" s="61" t="s">
        <v>57</v>
      </c>
      <c r="D182" s="29"/>
      <c r="E182" s="31"/>
      <c r="F182" s="31"/>
      <c r="G182" s="30"/>
      <c r="H182" s="32"/>
      <c r="I182" s="32"/>
      <c r="J182" s="29"/>
      <c r="K182" s="33"/>
      <c r="L182" s="30"/>
      <c r="M182" s="30"/>
      <c r="N182" s="34" t="s">
        <v>58</v>
      </c>
      <c r="O182" s="35"/>
      <c r="P182" s="35"/>
      <c r="Q182" s="35"/>
      <c r="R182" s="35"/>
      <c r="S182" s="40">
        <v>18.144</v>
      </c>
      <c r="T182" s="41"/>
      <c r="U182" s="40">
        <v>42.93</v>
      </c>
      <c r="V182" s="60">
        <f>U182+S182</f>
        <v>61.074</v>
      </c>
      <c r="W182" s="34"/>
      <c r="X182" s="35"/>
      <c r="Y182" s="35"/>
      <c r="Z182" s="35"/>
      <c r="AA182" s="35"/>
      <c r="AB182" s="40"/>
      <c r="AC182" s="41"/>
      <c r="AD182" s="40"/>
      <c r="AE182" s="33"/>
      <c r="AF182" s="43"/>
    </row>
    <row r="183" spans="1:32" ht="12.75">
      <c r="A183" s="28"/>
      <c r="B183" s="29"/>
      <c r="C183" s="61" t="s">
        <v>57</v>
      </c>
      <c r="D183" s="29"/>
      <c r="E183" s="31"/>
      <c r="F183" s="31"/>
      <c r="G183" s="30"/>
      <c r="H183" s="32"/>
      <c r="I183" s="32"/>
      <c r="J183" s="29"/>
      <c r="K183" s="33"/>
      <c r="L183" s="30"/>
      <c r="M183" s="30"/>
      <c r="N183" s="34" t="s">
        <v>58</v>
      </c>
      <c r="O183" s="35"/>
      <c r="P183" s="35"/>
      <c r="Q183" s="35"/>
      <c r="R183" s="35"/>
      <c r="S183" s="40">
        <v>18.144</v>
      </c>
      <c r="T183" s="41"/>
      <c r="U183" s="40">
        <v>42.93</v>
      </c>
      <c r="V183" s="60">
        <f>U183+S183</f>
        <v>61.074</v>
      </c>
      <c r="W183" s="34"/>
      <c r="X183" s="35"/>
      <c r="Y183" s="35"/>
      <c r="Z183" s="35"/>
      <c r="AA183" s="35"/>
      <c r="AB183" s="40"/>
      <c r="AC183" s="41"/>
      <c r="AD183" s="40"/>
      <c r="AE183" s="33"/>
      <c r="AF183" s="43"/>
    </row>
    <row r="184" spans="1:32" ht="12.75">
      <c r="A184" s="44"/>
      <c r="B184" s="45" t="s">
        <v>52</v>
      </c>
      <c r="C184" s="46"/>
      <c r="D184" s="45"/>
      <c r="E184" s="47"/>
      <c r="F184" s="47"/>
      <c r="G184" s="46"/>
      <c r="H184" s="48"/>
      <c r="I184" s="48"/>
      <c r="J184" s="45"/>
      <c r="K184" s="49">
        <f>SUM(K180:K183)</f>
        <v>14953.981031087416</v>
      </c>
      <c r="L184" s="46"/>
      <c r="M184" s="46"/>
      <c r="N184" s="50"/>
      <c r="O184" s="51"/>
      <c r="P184" s="51"/>
      <c r="Q184" s="51"/>
      <c r="R184" s="51"/>
      <c r="S184" s="56"/>
      <c r="T184" s="57"/>
      <c r="U184" s="56"/>
      <c r="V184" s="49">
        <f>SUM(V180:V183)</f>
        <v>244.29600000000002</v>
      </c>
      <c r="W184" s="50"/>
      <c r="X184" s="51"/>
      <c r="Y184" s="51"/>
      <c r="Z184" s="51"/>
      <c r="AA184" s="51"/>
      <c r="AB184" s="56"/>
      <c r="AC184" s="57"/>
      <c r="AD184" s="56"/>
      <c r="AE184" s="49">
        <f>SUM(AE180:AE183)</f>
        <v>0</v>
      </c>
      <c r="AF184" s="58">
        <f>K184+V184+AE184</f>
        <v>15198.277031087417</v>
      </c>
    </row>
    <row r="185" spans="1:32" ht="12.75">
      <c r="A185" s="12">
        <v>33</v>
      </c>
      <c r="B185" s="13" t="s">
        <v>93</v>
      </c>
      <c r="C185" s="14">
        <v>38</v>
      </c>
      <c r="D185" s="13"/>
      <c r="E185" s="15">
        <v>87.133</v>
      </c>
      <c r="F185" s="15">
        <v>703.291</v>
      </c>
      <c r="G185" s="14">
        <v>4</v>
      </c>
      <c r="H185" s="16">
        <v>26</v>
      </c>
      <c r="I185" s="16">
        <v>19</v>
      </c>
      <c r="J185" s="13">
        <f>PI()*G185*H185*I185/6</f>
        <v>1034.6311805822386</v>
      </c>
      <c r="K185" s="17">
        <f>J185*5.25</f>
        <v>5431.813698056752</v>
      </c>
      <c r="L185" s="14">
        <v>9</v>
      </c>
      <c r="M185" s="14">
        <v>0</v>
      </c>
      <c r="N185" s="18">
        <v>163</v>
      </c>
      <c r="O185" s="19">
        <v>1.45</v>
      </c>
      <c r="P185" s="19">
        <v>1.28</v>
      </c>
      <c r="Q185" s="19">
        <v>0.25</v>
      </c>
      <c r="R185" s="19">
        <f>((O185*P185)*2)+((P185*Q185)*2)</f>
        <v>4.351999999999999</v>
      </c>
      <c r="S185" s="24">
        <f>R185*10</f>
        <v>43.519999999999996</v>
      </c>
      <c r="T185" s="25">
        <f>O185*P185*Q185</f>
        <v>0.46399999999999997</v>
      </c>
      <c r="U185" s="24">
        <f>T185*187.5</f>
        <v>87</v>
      </c>
      <c r="V185" s="59">
        <f>U185+S185</f>
        <v>130.51999999999998</v>
      </c>
      <c r="W185" s="18"/>
      <c r="X185" s="19"/>
      <c r="Y185" s="19"/>
      <c r="Z185" s="19"/>
      <c r="AA185" s="19"/>
      <c r="AB185" s="24"/>
      <c r="AC185" s="25"/>
      <c r="AD185" s="24"/>
      <c r="AE185" s="26"/>
      <c r="AF185" s="27"/>
    </row>
    <row r="186" spans="1:32" ht="12.75">
      <c r="A186" s="28"/>
      <c r="B186" s="29"/>
      <c r="C186" s="30"/>
      <c r="D186" s="29"/>
      <c r="E186" s="31"/>
      <c r="F186" s="31"/>
      <c r="G186" s="30"/>
      <c r="H186" s="32"/>
      <c r="I186" s="32"/>
      <c r="J186" s="29"/>
      <c r="K186" s="33"/>
      <c r="L186" s="30"/>
      <c r="M186" s="30"/>
      <c r="N186" s="34">
        <v>164</v>
      </c>
      <c r="O186" s="35">
        <v>0.79</v>
      </c>
      <c r="P186" s="35">
        <v>0.17</v>
      </c>
      <c r="Q186" s="35">
        <v>0.33</v>
      </c>
      <c r="R186" s="35">
        <f>((O186*P186)*2)+((P186*Q186)*2)</f>
        <v>0.3808</v>
      </c>
      <c r="S186" s="40">
        <f>R186*10</f>
        <v>3.8080000000000003</v>
      </c>
      <c r="T186" s="41">
        <f>O186*P186*Q186</f>
        <v>0.044319000000000004</v>
      </c>
      <c r="U186" s="40">
        <f>T186*187.5</f>
        <v>8.309812500000001</v>
      </c>
      <c r="V186" s="60">
        <f>U186+S186</f>
        <v>12.117812500000001</v>
      </c>
      <c r="W186" s="34"/>
      <c r="X186" s="35"/>
      <c r="Y186" s="35"/>
      <c r="Z186" s="35"/>
      <c r="AA186" s="35"/>
      <c r="AB186" s="40"/>
      <c r="AC186" s="41"/>
      <c r="AD186" s="40"/>
      <c r="AE186" s="42"/>
      <c r="AF186" s="43"/>
    </row>
    <row r="187" spans="1:32" ht="12.75">
      <c r="A187" s="28"/>
      <c r="B187" s="29"/>
      <c r="C187" s="30"/>
      <c r="D187" s="29"/>
      <c r="E187" s="31"/>
      <c r="F187" s="31"/>
      <c r="G187" s="30"/>
      <c r="H187" s="32"/>
      <c r="I187" s="32"/>
      <c r="J187" s="29"/>
      <c r="K187" s="33"/>
      <c r="L187" s="30"/>
      <c r="M187" s="30"/>
      <c r="N187" s="34">
        <v>165</v>
      </c>
      <c r="O187" s="35">
        <v>1.8</v>
      </c>
      <c r="P187" s="35">
        <v>0.87</v>
      </c>
      <c r="Q187" s="35">
        <v>0.46</v>
      </c>
      <c r="R187" s="35">
        <f>((O187*P187)*2)+((P187*Q187)*2)</f>
        <v>3.9324000000000003</v>
      </c>
      <c r="S187" s="40">
        <f>R187*10</f>
        <v>39.324000000000005</v>
      </c>
      <c r="T187" s="41">
        <f>O187*P187*Q187</f>
        <v>0.7203600000000001</v>
      </c>
      <c r="U187" s="40">
        <f>T187*187.5</f>
        <v>135.06750000000002</v>
      </c>
      <c r="V187" s="60">
        <f>U187+S187</f>
        <v>174.39150000000004</v>
      </c>
      <c r="W187" s="34"/>
      <c r="X187" s="35"/>
      <c r="Y187" s="35"/>
      <c r="Z187" s="35"/>
      <c r="AA187" s="35"/>
      <c r="AB187" s="40"/>
      <c r="AC187" s="41"/>
      <c r="AD187" s="40"/>
      <c r="AE187" s="42"/>
      <c r="AF187" s="43"/>
    </row>
    <row r="188" spans="1:32" ht="12.75">
      <c r="A188" s="28"/>
      <c r="B188" s="29"/>
      <c r="C188" s="30"/>
      <c r="D188" s="29"/>
      <c r="E188" s="31"/>
      <c r="F188" s="31"/>
      <c r="G188" s="30"/>
      <c r="H188" s="32"/>
      <c r="I188" s="32"/>
      <c r="J188" s="29"/>
      <c r="K188" s="33"/>
      <c r="L188" s="30"/>
      <c r="M188" s="30"/>
      <c r="N188" s="34">
        <v>166</v>
      </c>
      <c r="O188" s="35">
        <v>1.3</v>
      </c>
      <c r="P188" s="35">
        <v>0.30000000000000004</v>
      </c>
      <c r="Q188" s="35">
        <v>0.30000000000000004</v>
      </c>
      <c r="R188" s="35">
        <f>((O188*P188)*2)+((P188*Q188)*2)</f>
        <v>0.9600000000000002</v>
      </c>
      <c r="S188" s="40">
        <f>R188*10</f>
        <v>9.600000000000001</v>
      </c>
      <c r="T188" s="41">
        <f>O188*P188*Q188</f>
        <v>0.11700000000000003</v>
      </c>
      <c r="U188" s="40">
        <f>T188*187.5</f>
        <v>21.937500000000007</v>
      </c>
      <c r="V188" s="60">
        <f>U188+S188</f>
        <v>31.53750000000001</v>
      </c>
      <c r="W188" s="34"/>
      <c r="X188" s="35"/>
      <c r="Y188" s="35"/>
      <c r="Z188" s="35"/>
      <c r="AA188" s="35"/>
      <c r="AB188" s="40"/>
      <c r="AC188" s="41"/>
      <c r="AD188" s="40"/>
      <c r="AE188" s="42"/>
      <c r="AF188" s="43"/>
    </row>
    <row r="189" spans="1:32" ht="12.75">
      <c r="A189" s="28"/>
      <c r="B189" s="29"/>
      <c r="C189" s="30"/>
      <c r="D189" s="29"/>
      <c r="E189" s="31"/>
      <c r="F189" s="31"/>
      <c r="G189" s="30"/>
      <c r="H189" s="32"/>
      <c r="I189" s="32"/>
      <c r="J189" s="29"/>
      <c r="K189" s="33"/>
      <c r="L189" s="30"/>
      <c r="M189" s="30"/>
      <c r="N189" s="34">
        <v>167</v>
      </c>
      <c r="O189" s="35">
        <v>1.18</v>
      </c>
      <c r="P189" s="35">
        <v>0.4</v>
      </c>
      <c r="Q189" s="35">
        <v>0.23</v>
      </c>
      <c r="R189" s="35">
        <f>((O189*P189)*2)+((P189*Q189)*2)</f>
        <v>1.128</v>
      </c>
      <c r="S189" s="40">
        <f>R189*10</f>
        <v>11.28</v>
      </c>
      <c r="T189" s="41">
        <f>O189*P189*Q189</f>
        <v>0.10856</v>
      </c>
      <c r="U189" s="40">
        <f>T189*187.5</f>
        <v>20.355</v>
      </c>
      <c r="V189" s="60">
        <f>U189+S189</f>
        <v>31.634999999999998</v>
      </c>
      <c r="W189" s="34"/>
      <c r="X189" s="35"/>
      <c r="Y189" s="35"/>
      <c r="Z189" s="35"/>
      <c r="AA189" s="35"/>
      <c r="AB189" s="40"/>
      <c r="AC189" s="41"/>
      <c r="AD189" s="40"/>
      <c r="AE189" s="42"/>
      <c r="AF189" s="43"/>
    </row>
    <row r="190" spans="1:32" ht="12.75">
      <c r="A190" s="28"/>
      <c r="B190" s="29"/>
      <c r="C190" s="30"/>
      <c r="D190" s="29"/>
      <c r="E190" s="31"/>
      <c r="F190" s="31"/>
      <c r="G190" s="30"/>
      <c r="H190" s="32"/>
      <c r="I190" s="32"/>
      <c r="J190" s="29"/>
      <c r="K190" s="33"/>
      <c r="L190" s="30"/>
      <c r="M190" s="30"/>
      <c r="N190" s="34">
        <v>168</v>
      </c>
      <c r="O190" s="35">
        <v>0.53</v>
      </c>
      <c r="P190" s="35">
        <v>0.52</v>
      </c>
      <c r="Q190" s="35">
        <v>0.37</v>
      </c>
      <c r="R190" s="35">
        <f>((O190*P190)*2)+((P190*Q190)*2)</f>
        <v>0.936</v>
      </c>
      <c r="S190" s="40">
        <f>R190*10</f>
        <v>9.360000000000001</v>
      </c>
      <c r="T190" s="41">
        <f>O190*P190*Q190</f>
        <v>0.10197200000000001</v>
      </c>
      <c r="U190" s="40">
        <f>T190*187.5</f>
        <v>19.11975</v>
      </c>
      <c r="V190" s="60">
        <f>U190+S190</f>
        <v>28.479750000000003</v>
      </c>
      <c r="W190" s="34"/>
      <c r="X190" s="35"/>
      <c r="Y190" s="35"/>
      <c r="Z190" s="35"/>
      <c r="AA190" s="35"/>
      <c r="AB190" s="40"/>
      <c r="AC190" s="41"/>
      <c r="AD190" s="40"/>
      <c r="AE190" s="42"/>
      <c r="AF190" s="43"/>
    </row>
    <row r="191" spans="1:32" ht="12.75">
      <c r="A191" s="28"/>
      <c r="B191" s="29"/>
      <c r="C191" s="30"/>
      <c r="D191" s="29"/>
      <c r="E191" s="31"/>
      <c r="F191" s="31"/>
      <c r="G191" s="30"/>
      <c r="H191" s="32"/>
      <c r="I191" s="32"/>
      <c r="J191" s="29"/>
      <c r="K191" s="33"/>
      <c r="L191" s="30"/>
      <c r="M191" s="30"/>
      <c r="N191" s="34">
        <v>169</v>
      </c>
      <c r="O191" s="35">
        <v>0.15</v>
      </c>
      <c r="P191" s="35">
        <v>0.09</v>
      </c>
      <c r="Q191" s="35">
        <v>0.11</v>
      </c>
      <c r="R191" s="35">
        <f>((O191*P191)*2)+((P191*Q191)*2)</f>
        <v>0.046799999999999994</v>
      </c>
      <c r="S191" s="40">
        <f>R191*10</f>
        <v>0.46799999999999997</v>
      </c>
      <c r="T191" s="41">
        <f>O191*P191*Q191</f>
        <v>0.001485</v>
      </c>
      <c r="U191" s="40">
        <f>T191*187.5</f>
        <v>0.2784375</v>
      </c>
      <c r="V191" s="60">
        <f>U191+S191</f>
        <v>0.7464375</v>
      </c>
      <c r="W191" s="34"/>
      <c r="X191" s="35"/>
      <c r="Y191" s="35"/>
      <c r="Z191" s="35"/>
      <c r="AA191" s="35"/>
      <c r="AB191" s="40"/>
      <c r="AC191" s="41"/>
      <c r="AD191" s="40"/>
      <c r="AE191" s="42"/>
      <c r="AF191" s="43"/>
    </row>
    <row r="192" spans="1:32" ht="12.75">
      <c r="A192" s="28"/>
      <c r="B192" s="29"/>
      <c r="C192" s="30"/>
      <c r="D192" s="29"/>
      <c r="E192" s="31"/>
      <c r="F192" s="31"/>
      <c r="G192" s="30"/>
      <c r="H192" s="32"/>
      <c r="I192" s="32"/>
      <c r="J192" s="29"/>
      <c r="K192" s="33"/>
      <c r="L192" s="30"/>
      <c r="M192" s="30"/>
      <c r="N192" s="34">
        <v>170</v>
      </c>
      <c r="O192" s="35">
        <v>0.97</v>
      </c>
      <c r="P192" s="35">
        <v>0.54</v>
      </c>
      <c r="Q192" s="35">
        <v>0.19</v>
      </c>
      <c r="R192" s="35">
        <f>((O192*P192)*2)+((P192*Q192)*2)</f>
        <v>1.2528000000000001</v>
      </c>
      <c r="S192" s="40">
        <f>R192*10</f>
        <v>12.528000000000002</v>
      </c>
      <c r="T192" s="41">
        <f>O192*P192*Q192</f>
        <v>0.09952200000000001</v>
      </c>
      <c r="U192" s="40">
        <f>T192*187.5</f>
        <v>18.660375000000002</v>
      </c>
      <c r="V192" s="60">
        <f>U192+S192</f>
        <v>31.188375000000004</v>
      </c>
      <c r="W192" s="34"/>
      <c r="X192" s="35"/>
      <c r="Y192" s="35"/>
      <c r="Z192" s="35"/>
      <c r="AA192" s="35"/>
      <c r="AB192" s="40"/>
      <c r="AC192" s="41"/>
      <c r="AD192" s="40"/>
      <c r="AE192" s="42"/>
      <c r="AF192" s="43"/>
    </row>
    <row r="193" spans="1:32" ht="12.75">
      <c r="A193" s="28"/>
      <c r="B193" s="29"/>
      <c r="C193" s="30"/>
      <c r="D193" s="29"/>
      <c r="E193" s="31"/>
      <c r="F193" s="31"/>
      <c r="G193" s="30"/>
      <c r="H193" s="32"/>
      <c r="I193" s="32"/>
      <c r="J193" s="29"/>
      <c r="K193" s="33"/>
      <c r="L193" s="30"/>
      <c r="M193" s="30"/>
      <c r="N193" s="34">
        <v>171</v>
      </c>
      <c r="O193" s="35">
        <v>1.07</v>
      </c>
      <c r="P193" s="35">
        <v>0.71</v>
      </c>
      <c r="Q193" s="35">
        <v>0.21</v>
      </c>
      <c r="R193" s="35">
        <f>((O193*P193)*2)+((P193*Q193)*2)</f>
        <v>1.8176</v>
      </c>
      <c r="S193" s="40">
        <f>R193*10</f>
        <v>18.176000000000002</v>
      </c>
      <c r="T193" s="41">
        <f>O193*P193*Q193</f>
        <v>0.159537</v>
      </c>
      <c r="U193" s="40">
        <f>T193*187.5</f>
        <v>29.913187500000003</v>
      </c>
      <c r="V193" s="60">
        <f>U193+S193</f>
        <v>48.08918750000001</v>
      </c>
      <c r="W193" s="34"/>
      <c r="X193" s="35"/>
      <c r="Y193" s="35"/>
      <c r="Z193" s="35"/>
      <c r="AA193" s="35"/>
      <c r="AB193" s="40"/>
      <c r="AC193" s="41"/>
      <c r="AD193" s="40"/>
      <c r="AE193" s="42"/>
      <c r="AF193" s="43"/>
    </row>
    <row r="194" spans="1:32" ht="12.75">
      <c r="A194" s="44"/>
      <c r="B194" s="45" t="s">
        <v>52</v>
      </c>
      <c r="C194" s="46"/>
      <c r="D194" s="45"/>
      <c r="E194" s="47"/>
      <c r="F194" s="47"/>
      <c r="G194" s="46"/>
      <c r="H194" s="48"/>
      <c r="I194" s="48"/>
      <c r="J194" s="45"/>
      <c r="K194" s="49">
        <f>SUM(K185:K193)</f>
        <v>5431.813698056752</v>
      </c>
      <c r="L194" s="46"/>
      <c r="M194" s="46"/>
      <c r="N194" s="50"/>
      <c r="O194" s="51"/>
      <c r="P194" s="51"/>
      <c r="Q194" s="51"/>
      <c r="R194" s="51"/>
      <c r="S194" s="57">
        <f>SUM(S185:S193)/9</f>
        <v>16.451555555555558</v>
      </c>
      <c r="T194" s="57"/>
      <c r="U194" s="57">
        <f>SUM(U185:U193)/9</f>
        <v>37.8490625</v>
      </c>
      <c r="V194" s="49">
        <f>SUM(V185:V193)</f>
        <v>488.70556250000004</v>
      </c>
      <c r="W194" s="50"/>
      <c r="X194" s="51"/>
      <c r="Y194" s="51"/>
      <c r="Z194" s="51"/>
      <c r="AA194" s="51"/>
      <c r="AB194" s="56"/>
      <c r="AC194" s="57"/>
      <c r="AD194" s="56"/>
      <c r="AE194" s="49">
        <f>SUM(AE185:AE193)</f>
        <v>0</v>
      </c>
      <c r="AF194" s="58">
        <f>K194+V194+AE194</f>
        <v>5920.519260556753</v>
      </c>
    </row>
    <row r="195" spans="1:32" ht="12.75">
      <c r="A195" s="12">
        <v>34</v>
      </c>
      <c r="B195" s="13" t="s">
        <v>94</v>
      </c>
      <c r="C195" s="14">
        <v>39</v>
      </c>
      <c r="D195" s="13"/>
      <c r="E195" s="15">
        <v>89.156</v>
      </c>
      <c r="F195" s="15">
        <v>701.884</v>
      </c>
      <c r="G195" s="14">
        <v>3</v>
      </c>
      <c r="H195" s="16">
        <v>25</v>
      </c>
      <c r="I195" s="16">
        <v>19</v>
      </c>
      <c r="J195" s="13">
        <f>PI()*G195*H195*I195/6</f>
        <v>746.1282552275758</v>
      </c>
      <c r="K195" s="17">
        <f>J195*5.25</f>
        <v>3917.173339944773</v>
      </c>
      <c r="L195" s="14">
        <v>5</v>
      </c>
      <c r="M195" s="14">
        <v>0</v>
      </c>
      <c r="N195" s="18">
        <v>172</v>
      </c>
      <c r="O195" s="19">
        <v>2.3</v>
      </c>
      <c r="P195" s="19">
        <v>1.3</v>
      </c>
      <c r="Q195" s="19">
        <v>0.32</v>
      </c>
      <c r="R195" s="19">
        <f>((O195*P195)*2)+((P195*Q195)*2)</f>
        <v>6.811999999999999</v>
      </c>
      <c r="S195" s="24">
        <f>R195*10</f>
        <v>68.11999999999999</v>
      </c>
      <c r="T195" s="25">
        <f>O195*P195*Q195</f>
        <v>0.9568</v>
      </c>
      <c r="U195" s="24">
        <f>T195*187.5</f>
        <v>179.4</v>
      </c>
      <c r="V195" s="59">
        <f>U195+S195</f>
        <v>247.51999999999998</v>
      </c>
      <c r="W195" s="18"/>
      <c r="X195" s="19"/>
      <c r="Y195" s="19"/>
      <c r="Z195" s="19"/>
      <c r="AA195" s="19"/>
      <c r="AB195" s="24"/>
      <c r="AC195" s="25"/>
      <c r="AD195" s="24"/>
      <c r="AE195" s="26"/>
      <c r="AF195" s="27"/>
    </row>
    <row r="196" spans="1:32" ht="12.75">
      <c r="A196" s="28"/>
      <c r="B196" s="29"/>
      <c r="C196" s="30"/>
      <c r="D196" s="29"/>
      <c r="E196" s="31"/>
      <c r="F196" s="31"/>
      <c r="G196" s="30"/>
      <c r="H196" s="32"/>
      <c r="I196" s="32"/>
      <c r="J196" s="29"/>
      <c r="K196" s="33"/>
      <c r="L196" s="30"/>
      <c r="M196" s="30"/>
      <c r="N196" s="34">
        <v>173</v>
      </c>
      <c r="O196" s="35">
        <v>0.59</v>
      </c>
      <c r="P196" s="35">
        <v>0.4</v>
      </c>
      <c r="Q196" s="35">
        <v>0.17</v>
      </c>
      <c r="R196" s="35">
        <f>((O196*P196)*2)+((P196*Q196)*2)</f>
        <v>0.608</v>
      </c>
      <c r="S196" s="40">
        <f>R196*10</f>
        <v>6.08</v>
      </c>
      <c r="T196" s="41">
        <f>O196*P196*Q196</f>
        <v>0.04012</v>
      </c>
      <c r="U196" s="40">
        <f>T196*187.5</f>
        <v>7.522500000000001</v>
      </c>
      <c r="V196" s="60">
        <f>U196+S196</f>
        <v>13.602500000000001</v>
      </c>
      <c r="W196" s="34"/>
      <c r="X196" s="35"/>
      <c r="Y196" s="35"/>
      <c r="Z196" s="35"/>
      <c r="AA196" s="35"/>
      <c r="AB196" s="40"/>
      <c r="AC196" s="41"/>
      <c r="AD196" s="40"/>
      <c r="AE196" s="42"/>
      <c r="AF196" s="43"/>
    </row>
    <row r="197" spans="1:32" ht="12.75">
      <c r="A197" s="28"/>
      <c r="B197" s="29"/>
      <c r="C197" s="30"/>
      <c r="D197" s="29"/>
      <c r="E197" s="31"/>
      <c r="F197" s="31"/>
      <c r="G197" s="30"/>
      <c r="H197" s="32"/>
      <c r="I197" s="32"/>
      <c r="J197" s="29"/>
      <c r="K197" s="33"/>
      <c r="L197" s="30"/>
      <c r="M197" s="30"/>
      <c r="N197" s="34">
        <v>176</v>
      </c>
      <c r="O197" s="35">
        <v>1.65</v>
      </c>
      <c r="P197" s="35">
        <v>0.46</v>
      </c>
      <c r="Q197" s="35">
        <v>0.22</v>
      </c>
      <c r="R197" s="35">
        <f>((O197*P197)*2)+((P197*Q197)*2)</f>
        <v>1.7204</v>
      </c>
      <c r="S197" s="40">
        <f>R197*10</f>
        <v>17.204</v>
      </c>
      <c r="T197" s="41">
        <f>O197*P197*Q197</f>
        <v>0.16698</v>
      </c>
      <c r="U197" s="40">
        <f>T197*187.5</f>
        <v>31.308749999999996</v>
      </c>
      <c r="V197" s="60">
        <f>U197+S197</f>
        <v>48.51275</v>
      </c>
      <c r="W197" s="34"/>
      <c r="X197" s="35"/>
      <c r="Y197" s="35"/>
      <c r="Z197" s="35"/>
      <c r="AA197" s="35"/>
      <c r="AB197" s="40"/>
      <c r="AC197" s="41"/>
      <c r="AD197" s="40"/>
      <c r="AE197" s="42"/>
      <c r="AF197" s="43"/>
    </row>
    <row r="198" spans="1:32" ht="12.75">
      <c r="A198" s="28"/>
      <c r="B198" s="29"/>
      <c r="C198" s="30"/>
      <c r="D198" s="29"/>
      <c r="E198" s="31"/>
      <c r="F198" s="31"/>
      <c r="G198" s="30"/>
      <c r="H198" s="32"/>
      <c r="I198" s="32"/>
      <c r="J198" s="29"/>
      <c r="K198" s="33"/>
      <c r="L198" s="30"/>
      <c r="M198" s="30"/>
      <c r="N198" s="34">
        <v>178</v>
      </c>
      <c r="O198" s="35">
        <v>1.37</v>
      </c>
      <c r="P198" s="35">
        <v>0.87</v>
      </c>
      <c r="Q198" s="35">
        <v>0.30000000000000004</v>
      </c>
      <c r="R198" s="35">
        <f>((O198*P198)*2)+((P198*Q198)*2)</f>
        <v>2.9058</v>
      </c>
      <c r="S198" s="40">
        <f>R198*10</f>
        <v>29.058</v>
      </c>
      <c r="T198" s="41">
        <f>O198*P198*Q198</f>
        <v>0.3575700000000001</v>
      </c>
      <c r="U198" s="40">
        <f>T198*187.5</f>
        <v>67.04437500000002</v>
      </c>
      <c r="V198" s="60">
        <f>U198+S198</f>
        <v>96.10237500000002</v>
      </c>
      <c r="W198" s="34"/>
      <c r="X198" s="35"/>
      <c r="Y198" s="35"/>
      <c r="Z198" s="35"/>
      <c r="AA198" s="35"/>
      <c r="AB198" s="40"/>
      <c r="AC198" s="41"/>
      <c r="AD198" s="40"/>
      <c r="AE198" s="42"/>
      <c r="AF198" s="43"/>
    </row>
    <row r="199" spans="1:32" ht="12.75">
      <c r="A199" s="28"/>
      <c r="B199" s="29"/>
      <c r="C199" s="30"/>
      <c r="D199" s="29"/>
      <c r="E199" s="31"/>
      <c r="F199" s="31"/>
      <c r="G199" s="30"/>
      <c r="H199" s="32"/>
      <c r="I199" s="32"/>
      <c r="J199" s="29"/>
      <c r="K199" s="33"/>
      <c r="L199" s="30"/>
      <c r="M199" s="30"/>
      <c r="N199" s="34">
        <v>179</v>
      </c>
      <c r="O199" s="35">
        <v>0.77</v>
      </c>
      <c r="P199" s="35">
        <v>0.44</v>
      </c>
      <c r="Q199" s="35">
        <v>0.26</v>
      </c>
      <c r="R199" s="35">
        <f>((O199*P199)*2)+((P199*Q199)*2)</f>
        <v>0.9064</v>
      </c>
      <c r="S199" s="40">
        <f>R199*10</f>
        <v>9.064</v>
      </c>
      <c r="T199" s="41">
        <f>O199*P199*Q199</f>
        <v>0.088088</v>
      </c>
      <c r="U199" s="40">
        <f>T199*187.5</f>
        <v>16.5165</v>
      </c>
      <c r="V199" s="60">
        <f>U199+S199</f>
        <v>25.5805</v>
      </c>
      <c r="W199" s="34"/>
      <c r="X199" s="35"/>
      <c r="Y199" s="35"/>
      <c r="Z199" s="35"/>
      <c r="AA199" s="35"/>
      <c r="AB199" s="40"/>
      <c r="AC199" s="41"/>
      <c r="AD199" s="40"/>
      <c r="AE199" s="42"/>
      <c r="AF199" s="43"/>
    </row>
    <row r="200" spans="1:32" ht="12.75">
      <c r="A200" s="28"/>
      <c r="B200" s="29"/>
      <c r="C200" s="61" t="s">
        <v>57</v>
      </c>
      <c r="D200" s="29"/>
      <c r="E200" s="31"/>
      <c r="F200" s="31"/>
      <c r="G200" s="30"/>
      <c r="H200" s="32"/>
      <c r="I200" s="32"/>
      <c r="J200" s="29"/>
      <c r="K200" s="33"/>
      <c r="L200" s="30"/>
      <c r="M200" s="30"/>
      <c r="N200" s="34" t="s">
        <v>58</v>
      </c>
      <c r="O200" s="35"/>
      <c r="P200" s="35"/>
      <c r="Q200" s="35"/>
      <c r="R200" s="35"/>
      <c r="S200" s="40">
        <v>25.9052</v>
      </c>
      <c r="T200" s="41"/>
      <c r="U200" s="40">
        <v>60.358425</v>
      </c>
      <c r="V200" s="60">
        <f>U200+S200</f>
        <v>86.26362499999999</v>
      </c>
      <c r="W200" s="34"/>
      <c r="X200" s="35"/>
      <c r="Y200" s="35"/>
      <c r="Z200" s="35"/>
      <c r="AA200" s="35"/>
      <c r="AB200" s="40"/>
      <c r="AC200" s="41"/>
      <c r="AD200" s="40"/>
      <c r="AE200" s="42"/>
      <c r="AF200" s="43"/>
    </row>
    <row r="201" spans="1:32" ht="12.75">
      <c r="A201" s="28"/>
      <c r="B201" s="29"/>
      <c r="C201" s="61" t="s">
        <v>57</v>
      </c>
      <c r="D201" s="29"/>
      <c r="E201" s="31"/>
      <c r="F201" s="31"/>
      <c r="G201" s="30"/>
      <c r="H201" s="32"/>
      <c r="I201" s="32"/>
      <c r="J201" s="29"/>
      <c r="K201" s="33"/>
      <c r="L201" s="30"/>
      <c r="M201" s="30"/>
      <c r="N201" s="34" t="s">
        <v>58</v>
      </c>
      <c r="O201" s="35"/>
      <c r="P201" s="35"/>
      <c r="Q201" s="35"/>
      <c r="R201" s="35"/>
      <c r="S201" s="40">
        <v>25.9052</v>
      </c>
      <c r="T201" s="41"/>
      <c r="U201" s="40">
        <v>60.358425</v>
      </c>
      <c r="V201" s="60">
        <f>U201+S201</f>
        <v>86.26362499999999</v>
      </c>
      <c r="W201" s="34"/>
      <c r="X201" s="35"/>
      <c r="Y201" s="35"/>
      <c r="Z201" s="35"/>
      <c r="AA201" s="35"/>
      <c r="AB201" s="40"/>
      <c r="AC201" s="41"/>
      <c r="AD201" s="40"/>
      <c r="AE201" s="42"/>
      <c r="AF201" s="43"/>
    </row>
    <row r="202" spans="1:32" ht="12.75">
      <c r="A202" s="28"/>
      <c r="B202" s="29"/>
      <c r="C202" s="61" t="s">
        <v>57</v>
      </c>
      <c r="D202" s="29"/>
      <c r="E202" s="31"/>
      <c r="F202" s="31"/>
      <c r="G202" s="30"/>
      <c r="H202" s="32"/>
      <c r="I202" s="32"/>
      <c r="J202" s="29"/>
      <c r="K202" s="33"/>
      <c r="L202" s="30"/>
      <c r="M202" s="30"/>
      <c r="N202" s="34" t="s">
        <v>58</v>
      </c>
      <c r="O202" s="35"/>
      <c r="P202" s="35"/>
      <c r="Q202" s="35"/>
      <c r="R202" s="35"/>
      <c r="S202" s="40">
        <v>25.9052</v>
      </c>
      <c r="T202" s="41"/>
      <c r="U202" s="40">
        <v>60.358425</v>
      </c>
      <c r="V202" s="60">
        <f>U202+S202</f>
        <v>86.26362499999999</v>
      </c>
      <c r="W202" s="34"/>
      <c r="X202" s="35"/>
      <c r="Y202" s="35"/>
      <c r="Z202" s="35"/>
      <c r="AA202" s="35"/>
      <c r="AB202" s="40"/>
      <c r="AC202" s="41"/>
      <c r="AD202" s="40"/>
      <c r="AE202" s="42"/>
      <c r="AF202" s="43"/>
    </row>
    <row r="203" spans="1:32" ht="12.75">
      <c r="A203" s="44"/>
      <c r="B203" s="45" t="s">
        <v>52</v>
      </c>
      <c r="C203" s="46"/>
      <c r="D203" s="45"/>
      <c r="E203" s="47"/>
      <c r="F203" s="47"/>
      <c r="G203" s="46"/>
      <c r="H203" s="48"/>
      <c r="I203" s="48"/>
      <c r="J203" s="45"/>
      <c r="K203" s="49">
        <f>SUM(K195:K202)</f>
        <v>3917.173339944773</v>
      </c>
      <c r="L203" s="46"/>
      <c r="M203" s="46"/>
      <c r="N203" s="50"/>
      <c r="O203" s="51"/>
      <c r="P203" s="51"/>
      <c r="Q203" s="51"/>
      <c r="R203" s="51"/>
      <c r="S203" s="56"/>
      <c r="T203" s="57"/>
      <c r="U203" s="56"/>
      <c r="V203" s="49">
        <f>SUM(V195:V202)</f>
        <v>690.1089999999999</v>
      </c>
      <c r="W203" s="50"/>
      <c r="X203" s="51"/>
      <c r="Y203" s="51"/>
      <c r="Z203" s="51"/>
      <c r="AA203" s="51"/>
      <c r="AB203" s="56"/>
      <c r="AC203" s="57"/>
      <c r="AD203" s="56"/>
      <c r="AE203" s="49">
        <f>SUM(AE195:AE199)</f>
        <v>0</v>
      </c>
      <c r="AF203" s="58">
        <f>K203+V203+AE203</f>
        <v>4607.282339944773</v>
      </c>
    </row>
    <row r="204" spans="1:32" ht="12.75">
      <c r="A204" s="62">
        <v>35</v>
      </c>
      <c r="B204" s="63" t="s">
        <v>95</v>
      </c>
      <c r="C204" s="64">
        <v>40</v>
      </c>
      <c r="D204" s="63"/>
      <c r="E204" s="65">
        <v>99.812</v>
      </c>
      <c r="F204" s="65">
        <v>704.47</v>
      </c>
      <c r="G204" s="64">
        <v>1</v>
      </c>
      <c r="H204" s="66">
        <v>6</v>
      </c>
      <c r="I204" s="66">
        <v>5</v>
      </c>
      <c r="J204" s="63">
        <f>PI()*G204*H204*I204/6</f>
        <v>15.707963267948964</v>
      </c>
      <c r="K204" s="67">
        <f>J204*5.25</f>
        <v>82.46680715673206</v>
      </c>
      <c r="L204" s="64">
        <v>0</v>
      </c>
      <c r="M204" s="64">
        <v>0</v>
      </c>
      <c r="N204" s="68"/>
      <c r="O204" s="69"/>
      <c r="P204" s="69"/>
      <c r="Q204" s="69"/>
      <c r="R204" s="69"/>
      <c r="S204" s="70"/>
      <c r="T204" s="71"/>
      <c r="U204" s="70"/>
      <c r="V204" s="72"/>
      <c r="W204" s="68"/>
      <c r="X204" s="69"/>
      <c r="Y204" s="69"/>
      <c r="Z204" s="69"/>
      <c r="AA204" s="69"/>
      <c r="AB204" s="70"/>
      <c r="AC204" s="71"/>
      <c r="AD204" s="70"/>
      <c r="AE204" s="73"/>
      <c r="AF204" s="74">
        <f>K204+V204+AE204</f>
        <v>82.46680715673206</v>
      </c>
    </row>
    <row r="205" spans="1:32" ht="12.75">
      <c r="A205" s="12">
        <v>36</v>
      </c>
      <c r="B205" s="13" t="s">
        <v>96</v>
      </c>
      <c r="C205" s="14">
        <v>41</v>
      </c>
      <c r="D205" s="13" t="s">
        <v>81</v>
      </c>
      <c r="E205" s="15">
        <v>99.366</v>
      </c>
      <c r="F205" s="15">
        <v>705.592</v>
      </c>
      <c r="G205" s="14">
        <v>3</v>
      </c>
      <c r="H205" s="16">
        <v>16</v>
      </c>
      <c r="I205" s="16">
        <v>13</v>
      </c>
      <c r="J205" s="13">
        <f>PI()*G205*H205*I205/6</f>
        <v>326.72563597333846</v>
      </c>
      <c r="K205" s="17">
        <f>J205*5.25</f>
        <v>1715.309588860027</v>
      </c>
      <c r="L205" s="14">
        <v>0</v>
      </c>
      <c r="M205" s="14">
        <v>1</v>
      </c>
      <c r="N205" s="18"/>
      <c r="O205" s="19"/>
      <c r="P205" s="19"/>
      <c r="Q205" s="19"/>
      <c r="R205" s="19"/>
      <c r="S205" s="24"/>
      <c r="T205" s="25"/>
      <c r="U205" s="24"/>
      <c r="V205" s="59"/>
      <c r="W205" s="18" t="s">
        <v>55</v>
      </c>
      <c r="X205" s="19"/>
      <c r="Y205" s="19"/>
      <c r="Z205" s="19"/>
      <c r="AA205" s="19"/>
      <c r="AB205" s="24">
        <v>90</v>
      </c>
      <c r="AC205" s="25"/>
      <c r="AD205" s="24">
        <v>151</v>
      </c>
      <c r="AE205" s="26">
        <f>AB205+AD205</f>
        <v>241</v>
      </c>
      <c r="AF205" s="27"/>
    </row>
    <row r="206" spans="1:32" ht="12.75">
      <c r="A206" s="28"/>
      <c r="B206" s="29"/>
      <c r="C206" s="30">
        <v>42</v>
      </c>
      <c r="D206" s="29" t="s">
        <v>60</v>
      </c>
      <c r="E206" s="31">
        <v>99.294</v>
      </c>
      <c r="F206" s="31">
        <v>705.521</v>
      </c>
      <c r="G206" s="30">
        <v>2</v>
      </c>
      <c r="H206" s="32">
        <v>11</v>
      </c>
      <c r="I206" s="32">
        <v>10</v>
      </c>
      <c r="J206" s="29">
        <f>PI()*G206*H206*I206/6</f>
        <v>115.19173063162573</v>
      </c>
      <c r="K206" s="33">
        <f>J206*5.25</f>
        <v>604.7565858160351</v>
      </c>
      <c r="L206" s="30">
        <v>0</v>
      </c>
      <c r="M206" s="30">
        <v>0</v>
      </c>
      <c r="N206" s="34"/>
      <c r="O206" s="35"/>
      <c r="P206" s="35"/>
      <c r="Q206" s="35"/>
      <c r="R206" s="35"/>
      <c r="S206" s="40"/>
      <c r="T206" s="41"/>
      <c r="U206" s="40"/>
      <c r="V206" s="60"/>
      <c r="W206" s="34"/>
      <c r="X206" s="35"/>
      <c r="Y206" s="35"/>
      <c r="Z206" s="35"/>
      <c r="AA206" s="35"/>
      <c r="AB206" s="40"/>
      <c r="AC206" s="41"/>
      <c r="AD206" s="40"/>
      <c r="AE206" s="42"/>
      <c r="AF206" s="43"/>
    </row>
    <row r="207" spans="1:32" ht="12.75">
      <c r="A207" s="28"/>
      <c r="B207" s="29"/>
      <c r="C207" s="30">
        <v>43</v>
      </c>
      <c r="D207" s="29" t="s">
        <v>82</v>
      </c>
      <c r="E207" s="31">
        <v>99.279</v>
      </c>
      <c r="F207" s="31">
        <v>705.44</v>
      </c>
      <c r="G207" s="30">
        <v>2</v>
      </c>
      <c r="H207" s="32">
        <v>10</v>
      </c>
      <c r="I207" s="32">
        <v>9</v>
      </c>
      <c r="J207" s="29">
        <f>PI()*G207*H207*I207/6</f>
        <v>94.2477796076938</v>
      </c>
      <c r="K207" s="33">
        <f>J207*5.25</f>
        <v>494.80084294039244</v>
      </c>
      <c r="L207" s="30">
        <v>0</v>
      </c>
      <c r="M207" s="30">
        <v>0</v>
      </c>
      <c r="N207" s="34"/>
      <c r="O207" s="35"/>
      <c r="P207" s="35"/>
      <c r="Q207" s="35"/>
      <c r="R207" s="35"/>
      <c r="S207" s="40"/>
      <c r="T207" s="41"/>
      <c r="U207" s="40"/>
      <c r="V207" s="60"/>
      <c r="W207" s="34"/>
      <c r="X207" s="35"/>
      <c r="Y207" s="35"/>
      <c r="Z207" s="35"/>
      <c r="AA207" s="35"/>
      <c r="AB207" s="40"/>
      <c r="AC207" s="41"/>
      <c r="AD207" s="40"/>
      <c r="AE207" s="42"/>
      <c r="AF207" s="43"/>
    </row>
    <row r="208" spans="1:32" ht="12.75">
      <c r="A208" s="44"/>
      <c r="B208" s="45" t="s">
        <v>52</v>
      </c>
      <c r="C208" s="46"/>
      <c r="D208" s="45"/>
      <c r="E208" s="47"/>
      <c r="F208" s="47"/>
      <c r="G208" s="46"/>
      <c r="H208" s="48"/>
      <c r="I208" s="48"/>
      <c r="J208" s="45"/>
      <c r="K208" s="49">
        <f>SUM(K205:K207)</f>
        <v>2814.867017616454</v>
      </c>
      <c r="L208" s="46"/>
      <c r="M208" s="46"/>
      <c r="N208" s="50"/>
      <c r="O208" s="51"/>
      <c r="P208" s="51"/>
      <c r="Q208" s="51"/>
      <c r="R208" s="51"/>
      <c r="S208" s="56"/>
      <c r="T208" s="57"/>
      <c r="U208" s="56"/>
      <c r="V208" s="76"/>
      <c r="W208" s="50"/>
      <c r="X208" s="51"/>
      <c r="Y208" s="51"/>
      <c r="Z208" s="51"/>
      <c r="AA208" s="51"/>
      <c r="AB208" s="56"/>
      <c r="AC208" s="57"/>
      <c r="AD208" s="56"/>
      <c r="AE208" s="49">
        <f>SUM(AE205:AE207)</f>
        <v>241</v>
      </c>
      <c r="AF208" s="58">
        <f>K208+V208+AE208</f>
        <v>3055.867017616454</v>
      </c>
    </row>
    <row r="209" spans="1:32" ht="12.75">
      <c r="A209" s="62">
        <v>37</v>
      </c>
      <c r="B209" s="63" t="s">
        <v>97</v>
      </c>
      <c r="C209" s="64"/>
      <c r="D209" s="63"/>
      <c r="E209" s="65">
        <v>103.594</v>
      </c>
      <c r="F209" s="65">
        <v>707.271</v>
      </c>
      <c r="G209" s="64"/>
      <c r="H209" s="66"/>
      <c r="I209" s="66"/>
      <c r="J209" s="63"/>
      <c r="K209" s="67"/>
      <c r="L209" s="64">
        <v>1</v>
      </c>
      <c r="M209" s="64">
        <v>0</v>
      </c>
      <c r="N209" s="68">
        <v>514</v>
      </c>
      <c r="O209" s="69" t="s">
        <v>98</v>
      </c>
      <c r="P209" s="69"/>
      <c r="Q209" s="69"/>
      <c r="R209" s="69">
        <v>6.4</v>
      </c>
      <c r="S209" s="70">
        <f>R209*10</f>
        <v>64</v>
      </c>
      <c r="T209" s="71"/>
      <c r="U209" s="70">
        <v>0</v>
      </c>
      <c r="V209" s="72">
        <f>U209+S209</f>
        <v>64</v>
      </c>
      <c r="W209" s="68"/>
      <c r="X209" s="69"/>
      <c r="Y209" s="69"/>
      <c r="Z209" s="69"/>
      <c r="AA209" s="69"/>
      <c r="AB209" s="70"/>
      <c r="AC209" s="71"/>
      <c r="AD209" s="70"/>
      <c r="AE209" s="73"/>
      <c r="AF209" s="74">
        <f>K209+V209+AE209</f>
        <v>64</v>
      </c>
    </row>
    <row r="210" spans="1:32" ht="12.75">
      <c r="A210" s="62">
        <v>38</v>
      </c>
      <c r="B210" s="63" t="s">
        <v>99</v>
      </c>
      <c r="C210" s="64"/>
      <c r="D210" s="63"/>
      <c r="E210" s="65">
        <v>102.468</v>
      </c>
      <c r="F210" s="65">
        <v>707.454</v>
      </c>
      <c r="G210" s="64"/>
      <c r="H210" s="66"/>
      <c r="I210" s="66"/>
      <c r="J210" s="63"/>
      <c r="K210" s="67"/>
      <c r="L210" s="64">
        <v>0</v>
      </c>
      <c r="M210" s="64">
        <v>1</v>
      </c>
      <c r="N210" s="68"/>
      <c r="O210" s="69"/>
      <c r="P210" s="69"/>
      <c r="Q210" s="69"/>
      <c r="R210" s="69"/>
      <c r="S210" s="70"/>
      <c r="T210" s="71"/>
      <c r="U210" s="70"/>
      <c r="V210" s="72"/>
      <c r="W210" s="68" t="s">
        <v>55</v>
      </c>
      <c r="X210" s="69"/>
      <c r="Y210" s="69"/>
      <c r="Z210" s="69"/>
      <c r="AA210" s="69"/>
      <c r="AB210" s="70">
        <v>90</v>
      </c>
      <c r="AC210" s="71"/>
      <c r="AD210" s="70">
        <v>151</v>
      </c>
      <c r="AE210" s="73">
        <f>AB210+AD210</f>
        <v>241</v>
      </c>
      <c r="AF210" s="74">
        <f>K210+V210+AE210</f>
        <v>241</v>
      </c>
    </row>
    <row r="211" spans="1:32" ht="12.75">
      <c r="A211" s="12">
        <v>39</v>
      </c>
      <c r="B211" s="13" t="s">
        <v>100</v>
      </c>
      <c r="C211" s="14">
        <v>46</v>
      </c>
      <c r="D211" s="13"/>
      <c r="E211" s="15">
        <v>104.32</v>
      </c>
      <c r="F211" s="15">
        <v>704.047</v>
      </c>
      <c r="G211" s="14"/>
      <c r="H211" s="16"/>
      <c r="I211" s="16"/>
      <c r="J211" s="13">
        <f>PI()*G211*H211*I211/6</f>
        <v>0</v>
      </c>
      <c r="K211" s="17">
        <f>J211*5.25</f>
        <v>0</v>
      </c>
      <c r="L211" s="14">
        <v>2</v>
      </c>
      <c r="M211" s="14">
        <v>0</v>
      </c>
      <c r="N211" s="18" t="s">
        <v>63</v>
      </c>
      <c r="O211" s="19"/>
      <c r="P211" s="19"/>
      <c r="Q211" s="19"/>
      <c r="R211" s="20"/>
      <c r="S211" s="21">
        <v>19</v>
      </c>
      <c r="T211" s="22"/>
      <c r="U211" s="21">
        <v>45</v>
      </c>
      <c r="V211" s="23">
        <f>U211+S211</f>
        <v>64</v>
      </c>
      <c r="W211" s="18"/>
      <c r="X211" s="19"/>
      <c r="Y211" s="19"/>
      <c r="Z211" s="19"/>
      <c r="AA211" s="19"/>
      <c r="AB211" s="24"/>
      <c r="AC211" s="25"/>
      <c r="AD211" s="24"/>
      <c r="AE211" s="26"/>
      <c r="AF211" s="27"/>
    </row>
    <row r="212" spans="1:32" ht="12.75">
      <c r="A212" s="28"/>
      <c r="B212" s="29"/>
      <c r="C212" s="30"/>
      <c r="D212" s="29"/>
      <c r="E212" s="31"/>
      <c r="F212" s="31"/>
      <c r="G212" s="30"/>
      <c r="H212" s="32"/>
      <c r="I212" s="32"/>
      <c r="J212" s="29"/>
      <c r="K212" s="33"/>
      <c r="L212" s="30"/>
      <c r="M212" s="30"/>
      <c r="N212" s="34" t="s">
        <v>63</v>
      </c>
      <c r="O212" s="35"/>
      <c r="P212" s="35"/>
      <c r="Q212" s="35"/>
      <c r="R212" s="36"/>
      <c r="S212" s="37">
        <v>19</v>
      </c>
      <c r="T212" s="38"/>
      <c r="U212" s="37">
        <v>45</v>
      </c>
      <c r="V212" s="39">
        <f>U212+S212</f>
        <v>64</v>
      </c>
      <c r="W212" s="34"/>
      <c r="X212" s="35"/>
      <c r="Y212" s="35"/>
      <c r="Z212" s="35"/>
      <c r="AA212" s="35"/>
      <c r="AB212" s="40"/>
      <c r="AC212" s="41"/>
      <c r="AD212" s="40"/>
      <c r="AE212" s="42"/>
      <c r="AF212" s="43"/>
    </row>
    <row r="213" spans="1:32" ht="12.75">
      <c r="A213" s="44"/>
      <c r="B213" s="45" t="s">
        <v>52</v>
      </c>
      <c r="C213" s="46"/>
      <c r="D213" s="45"/>
      <c r="E213" s="47"/>
      <c r="F213" s="47"/>
      <c r="G213" s="46"/>
      <c r="H213" s="48"/>
      <c r="I213" s="48"/>
      <c r="J213" s="45"/>
      <c r="K213" s="49"/>
      <c r="L213" s="46"/>
      <c r="M213" s="46"/>
      <c r="N213" s="50"/>
      <c r="O213" s="51"/>
      <c r="P213" s="51"/>
      <c r="Q213" s="51"/>
      <c r="R213" s="52"/>
      <c r="S213" s="53"/>
      <c r="T213" s="54"/>
      <c r="U213" s="53"/>
      <c r="V213" s="55">
        <f>SUM(V211:V212)</f>
        <v>128</v>
      </c>
      <c r="W213" s="50"/>
      <c r="X213" s="51"/>
      <c r="Y213" s="51"/>
      <c r="Z213" s="51"/>
      <c r="AA213" s="51"/>
      <c r="AB213" s="56"/>
      <c r="AC213" s="57"/>
      <c r="AD213" s="56"/>
      <c r="AE213" s="55"/>
      <c r="AF213" s="58">
        <f>K213+V213+AE213</f>
        <v>128</v>
      </c>
    </row>
    <row r="214" spans="1:32" ht="12.75">
      <c r="A214" s="62">
        <v>40</v>
      </c>
      <c r="B214" s="63" t="s">
        <v>101</v>
      </c>
      <c r="C214" s="64">
        <v>47</v>
      </c>
      <c r="D214" s="63"/>
      <c r="E214" s="65">
        <v>99.612</v>
      </c>
      <c r="F214" s="65">
        <v>710.011</v>
      </c>
      <c r="G214" s="64">
        <v>2</v>
      </c>
      <c r="H214" s="66">
        <v>13</v>
      </c>
      <c r="I214" s="66">
        <v>7</v>
      </c>
      <c r="J214" s="63">
        <f>PI()*G214*H214*I214/6</f>
        <v>95.2949771588904</v>
      </c>
      <c r="K214" s="67">
        <f>J214*5.25</f>
        <v>500.29863008417465</v>
      </c>
      <c r="L214" s="64">
        <v>0</v>
      </c>
      <c r="M214" s="64">
        <v>0</v>
      </c>
      <c r="N214" s="68"/>
      <c r="O214" s="69"/>
      <c r="P214" s="69"/>
      <c r="Q214" s="69"/>
      <c r="R214" s="69"/>
      <c r="S214" s="70"/>
      <c r="T214" s="71"/>
      <c r="U214" s="70"/>
      <c r="V214" s="72"/>
      <c r="W214" s="68"/>
      <c r="X214" s="69"/>
      <c r="Y214" s="69"/>
      <c r="Z214" s="69"/>
      <c r="AA214" s="69"/>
      <c r="AB214" s="70"/>
      <c r="AC214" s="71"/>
      <c r="AD214" s="70"/>
      <c r="AE214" s="73"/>
      <c r="AF214" s="74">
        <f>K214+V214+AE214</f>
        <v>500.29863008417465</v>
      </c>
    </row>
    <row r="215" spans="1:32" ht="12.75">
      <c r="A215" s="12">
        <v>41</v>
      </c>
      <c r="B215" s="13" t="s">
        <v>102</v>
      </c>
      <c r="C215" s="14">
        <v>48</v>
      </c>
      <c r="D215" s="13" t="s">
        <v>60</v>
      </c>
      <c r="E215" s="15">
        <v>97.663</v>
      </c>
      <c r="F215" s="15">
        <v>709.699</v>
      </c>
      <c r="G215" s="14">
        <v>2</v>
      </c>
      <c r="H215" s="16">
        <v>18</v>
      </c>
      <c r="I215" s="16">
        <v>16</v>
      </c>
      <c r="J215" s="13">
        <f>PI()*G215*H215*I215/6</f>
        <v>301.59289474462014</v>
      </c>
      <c r="K215" s="17">
        <f>J215*5.25</f>
        <v>1583.3626974092558</v>
      </c>
      <c r="L215" s="14">
        <v>1</v>
      </c>
      <c r="M215" s="14">
        <v>0</v>
      </c>
      <c r="N215" s="18">
        <v>289</v>
      </c>
      <c r="O215" s="19">
        <v>2.2</v>
      </c>
      <c r="P215" s="19">
        <v>0.36</v>
      </c>
      <c r="Q215" s="19">
        <v>0.95</v>
      </c>
      <c r="R215" s="19">
        <f>((O215*P215)*2)+((P215*Q215)*2)</f>
        <v>2.268</v>
      </c>
      <c r="S215" s="24">
        <f>R215*10</f>
        <v>22.68</v>
      </c>
      <c r="T215" s="25">
        <f>O215*P215*Q215</f>
        <v>0.7524</v>
      </c>
      <c r="U215" s="24">
        <f>T215*187.5</f>
        <v>141.075</v>
      </c>
      <c r="V215" s="59">
        <f>U215+S215</f>
        <v>163.755</v>
      </c>
      <c r="W215" s="18"/>
      <c r="X215" s="19"/>
      <c r="Y215" s="19"/>
      <c r="Z215" s="19"/>
      <c r="AA215" s="19"/>
      <c r="AB215" s="24"/>
      <c r="AC215" s="25"/>
      <c r="AD215" s="24"/>
      <c r="AE215" s="26"/>
      <c r="AF215" s="27"/>
    </row>
    <row r="216" spans="1:32" ht="12.75">
      <c r="A216" s="28"/>
      <c r="B216" s="29"/>
      <c r="C216" s="30">
        <v>49</v>
      </c>
      <c r="D216" s="29" t="s">
        <v>82</v>
      </c>
      <c r="E216" s="31">
        <v>97.625</v>
      </c>
      <c r="F216" s="31">
        <v>709.704</v>
      </c>
      <c r="G216" s="30">
        <v>2</v>
      </c>
      <c r="H216" s="32">
        <v>24</v>
      </c>
      <c r="I216" s="32">
        <v>16</v>
      </c>
      <c r="J216" s="29">
        <f>PI()*G216*H216*I216/6</f>
        <v>402.1238596594935</v>
      </c>
      <c r="K216" s="33">
        <f>J216*5.25</f>
        <v>2111.150263212341</v>
      </c>
      <c r="L216" s="30">
        <v>6</v>
      </c>
      <c r="M216" s="30">
        <v>0</v>
      </c>
      <c r="N216" s="34">
        <v>295</v>
      </c>
      <c r="O216" s="35">
        <v>1.24</v>
      </c>
      <c r="P216" s="35">
        <v>0.87</v>
      </c>
      <c r="Q216" s="35">
        <v>0.35</v>
      </c>
      <c r="R216" s="35">
        <f>((O216*P216)*2)+((P216*Q216)*2)</f>
        <v>2.7666</v>
      </c>
      <c r="S216" s="40">
        <f>R216*10</f>
        <v>27.666</v>
      </c>
      <c r="T216" s="41">
        <f>O216*P216*Q216</f>
        <v>0.37757999999999997</v>
      </c>
      <c r="U216" s="40">
        <f>T216*187.5</f>
        <v>70.79625</v>
      </c>
      <c r="V216" s="60">
        <f>U216+S216</f>
        <v>98.46225</v>
      </c>
      <c r="W216" s="34"/>
      <c r="X216" s="35"/>
      <c r="Y216" s="35"/>
      <c r="Z216" s="35"/>
      <c r="AA216" s="35"/>
      <c r="AB216" s="40"/>
      <c r="AC216" s="41"/>
      <c r="AD216" s="40"/>
      <c r="AE216" s="42"/>
      <c r="AF216" s="43"/>
    </row>
    <row r="217" spans="1:32" ht="12.75">
      <c r="A217" s="28"/>
      <c r="B217" s="29"/>
      <c r="C217" s="30"/>
      <c r="D217" s="29"/>
      <c r="E217" s="31"/>
      <c r="F217" s="31"/>
      <c r="G217" s="30"/>
      <c r="H217" s="32"/>
      <c r="I217" s="32"/>
      <c r="J217" s="29"/>
      <c r="K217" s="33"/>
      <c r="L217" s="30"/>
      <c r="M217" s="30"/>
      <c r="N217" s="34">
        <v>296</v>
      </c>
      <c r="O217" s="35">
        <v>1.1400000000000001</v>
      </c>
      <c r="P217" s="35">
        <v>0.68</v>
      </c>
      <c r="Q217" s="35">
        <v>0.27</v>
      </c>
      <c r="R217" s="35">
        <f>((O217*P217)*2)+((P217*Q217)*2)</f>
        <v>1.9176000000000002</v>
      </c>
      <c r="S217" s="40">
        <f>R217*10</f>
        <v>19.176000000000002</v>
      </c>
      <c r="T217" s="41">
        <f>O217*P217*Q217</f>
        <v>0.20930400000000005</v>
      </c>
      <c r="U217" s="40">
        <f>T217*187.5</f>
        <v>39.24450000000001</v>
      </c>
      <c r="V217" s="60">
        <f>U217+S217</f>
        <v>58.42050000000001</v>
      </c>
      <c r="W217" s="34"/>
      <c r="X217" s="35"/>
      <c r="Y217" s="35"/>
      <c r="Z217" s="35"/>
      <c r="AA217" s="35"/>
      <c r="AB217" s="40"/>
      <c r="AC217" s="41"/>
      <c r="AD217" s="40"/>
      <c r="AE217" s="42"/>
      <c r="AF217" s="43"/>
    </row>
    <row r="218" spans="1:32" ht="12.75">
      <c r="A218" s="28"/>
      <c r="B218" s="29"/>
      <c r="C218" s="30"/>
      <c r="D218" s="29"/>
      <c r="E218" s="31"/>
      <c r="F218" s="31"/>
      <c r="G218" s="30"/>
      <c r="H218" s="32"/>
      <c r="I218" s="32"/>
      <c r="J218" s="29"/>
      <c r="K218" s="33"/>
      <c r="L218" s="30"/>
      <c r="M218" s="30"/>
      <c r="N218" s="34">
        <v>303</v>
      </c>
      <c r="O218" s="35">
        <v>0.94</v>
      </c>
      <c r="P218" s="35">
        <v>0.39</v>
      </c>
      <c r="Q218" s="35">
        <v>0.28</v>
      </c>
      <c r="R218" s="35">
        <f>((O218*P218)*2)+((P218*Q218)*2)</f>
        <v>0.9516</v>
      </c>
      <c r="S218" s="40">
        <f>R218*10</f>
        <v>9.516</v>
      </c>
      <c r="T218" s="41">
        <f>O218*P218*Q218</f>
        <v>0.102648</v>
      </c>
      <c r="U218" s="40">
        <f>T218*187.5</f>
        <v>19.2465</v>
      </c>
      <c r="V218" s="60">
        <f>U218+S218</f>
        <v>28.762500000000003</v>
      </c>
      <c r="W218" s="34"/>
      <c r="X218" s="35"/>
      <c r="Y218" s="35"/>
      <c r="Z218" s="35"/>
      <c r="AA218" s="35"/>
      <c r="AB218" s="40"/>
      <c r="AC218" s="41"/>
      <c r="AD218" s="40"/>
      <c r="AE218" s="42"/>
      <c r="AF218" s="43"/>
    </row>
    <row r="219" spans="1:32" ht="12.75">
      <c r="A219" s="28"/>
      <c r="B219" s="29"/>
      <c r="C219" s="30"/>
      <c r="D219" s="29"/>
      <c r="E219" s="31"/>
      <c r="F219" s="31"/>
      <c r="G219" s="30"/>
      <c r="H219" s="32"/>
      <c r="I219" s="32"/>
      <c r="J219" s="29"/>
      <c r="K219" s="33"/>
      <c r="L219" s="30"/>
      <c r="M219" s="30"/>
      <c r="N219" s="34">
        <v>304</v>
      </c>
      <c r="O219" s="35">
        <v>1.1</v>
      </c>
      <c r="P219" s="35">
        <v>0.55</v>
      </c>
      <c r="Q219" s="35">
        <v>0.39</v>
      </c>
      <c r="R219" s="35">
        <f>((O219*P219)*2)+((P219*Q219)*2)</f>
        <v>1.6390000000000002</v>
      </c>
      <c r="S219" s="40">
        <f>R219*10</f>
        <v>16.39</v>
      </c>
      <c r="T219" s="41">
        <f>O219*P219*Q219</f>
        <v>0.23595000000000005</v>
      </c>
      <c r="U219" s="40">
        <f>T219*187.5</f>
        <v>44.24062500000001</v>
      </c>
      <c r="V219" s="60">
        <f>U219+S219</f>
        <v>60.63062500000001</v>
      </c>
      <c r="W219" s="34"/>
      <c r="X219" s="35"/>
      <c r="Y219" s="35"/>
      <c r="Z219" s="35"/>
      <c r="AA219" s="35"/>
      <c r="AB219" s="40"/>
      <c r="AC219" s="41"/>
      <c r="AD219" s="40"/>
      <c r="AE219" s="42"/>
      <c r="AF219" s="43"/>
    </row>
    <row r="220" spans="1:32" ht="12.75">
      <c r="A220" s="28"/>
      <c r="B220" s="29"/>
      <c r="C220" s="30"/>
      <c r="D220" s="29"/>
      <c r="E220" s="31"/>
      <c r="F220" s="31"/>
      <c r="G220" s="30"/>
      <c r="H220" s="32"/>
      <c r="I220" s="32"/>
      <c r="J220" s="29"/>
      <c r="K220" s="33"/>
      <c r="L220" s="30"/>
      <c r="M220" s="30"/>
      <c r="N220" s="34">
        <v>305</v>
      </c>
      <c r="O220" s="35">
        <v>0.76</v>
      </c>
      <c r="P220" s="35">
        <v>0.46</v>
      </c>
      <c r="Q220" s="35">
        <v>0.34</v>
      </c>
      <c r="R220" s="35">
        <f>((O220*P220)*2)+((P220*Q220)*2)</f>
        <v>1.012</v>
      </c>
      <c r="S220" s="40">
        <f>R220*10</f>
        <v>10.120000000000001</v>
      </c>
      <c r="T220" s="41">
        <f>O220*P220*Q220</f>
        <v>0.11886400000000001</v>
      </c>
      <c r="U220" s="40">
        <f>T220*187.5</f>
        <v>22.287000000000003</v>
      </c>
      <c r="V220" s="60">
        <f>U220+S220</f>
        <v>32.407000000000004</v>
      </c>
      <c r="W220" s="34"/>
      <c r="X220" s="35"/>
      <c r="Y220" s="35"/>
      <c r="Z220" s="35"/>
      <c r="AA220" s="35"/>
      <c r="AB220" s="40"/>
      <c r="AC220" s="41"/>
      <c r="AD220" s="40"/>
      <c r="AE220" s="42"/>
      <c r="AF220" s="43"/>
    </row>
    <row r="221" spans="1:32" ht="12.75">
      <c r="A221" s="28"/>
      <c r="B221" s="29"/>
      <c r="C221" s="30"/>
      <c r="D221" s="29"/>
      <c r="E221" s="31"/>
      <c r="F221" s="31"/>
      <c r="G221" s="30"/>
      <c r="H221" s="32"/>
      <c r="I221" s="32"/>
      <c r="J221" s="29"/>
      <c r="K221" s="33"/>
      <c r="L221" s="30"/>
      <c r="M221" s="30"/>
      <c r="N221" s="34">
        <v>306</v>
      </c>
      <c r="O221" s="35">
        <v>0.7</v>
      </c>
      <c r="P221" s="35">
        <v>0.53</v>
      </c>
      <c r="Q221" s="35">
        <v>0.35</v>
      </c>
      <c r="R221" s="35">
        <f>((O221*P221)*2)+((P221*Q221)*2)</f>
        <v>1.113</v>
      </c>
      <c r="S221" s="40">
        <f>R221*10</f>
        <v>11.129999999999999</v>
      </c>
      <c r="T221" s="41">
        <f>O221*P221*Q221</f>
        <v>0.12985</v>
      </c>
      <c r="U221" s="40">
        <f>T221*187.5</f>
        <v>24.346874999999997</v>
      </c>
      <c r="V221" s="60">
        <f>U221+S221</f>
        <v>35.47687499999999</v>
      </c>
      <c r="W221" s="34"/>
      <c r="X221" s="35"/>
      <c r="Y221" s="35"/>
      <c r="Z221" s="35"/>
      <c r="AA221" s="35"/>
      <c r="AB221" s="40"/>
      <c r="AC221" s="41"/>
      <c r="AD221" s="40"/>
      <c r="AE221" s="42"/>
      <c r="AF221" s="43"/>
    </row>
    <row r="222" spans="1:32" ht="12.75">
      <c r="A222" s="28"/>
      <c r="B222" s="29"/>
      <c r="C222" s="30">
        <v>50</v>
      </c>
      <c r="D222" s="29" t="s">
        <v>81</v>
      </c>
      <c r="E222" s="31">
        <v>97.646</v>
      </c>
      <c r="F222" s="31">
        <v>709.671</v>
      </c>
      <c r="G222" s="30">
        <v>3</v>
      </c>
      <c r="H222" s="32">
        <v>26</v>
      </c>
      <c r="I222" s="32">
        <v>20</v>
      </c>
      <c r="J222" s="29">
        <f>PI()*G222*H222*I222/6</f>
        <v>816.8140899333462</v>
      </c>
      <c r="K222" s="33">
        <f>J222*5.25</f>
        <v>4288.2739721500675</v>
      </c>
      <c r="L222" s="30">
        <v>3</v>
      </c>
      <c r="M222" s="30">
        <v>0</v>
      </c>
      <c r="N222" s="34">
        <v>290</v>
      </c>
      <c r="O222" s="35">
        <v>1.06</v>
      </c>
      <c r="P222" s="35">
        <v>0.59</v>
      </c>
      <c r="Q222" s="35">
        <v>0.26</v>
      </c>
      <c r="R222" s="35">
        <f>((O222*P222)*2)+((P222*Q222)*2)</f>
        <v>1.5575999999999999</v>
      </c>
      <c r="S222" s="40">
        <f>R222*10</f>
        <v>15.575999999999999</v>
      </c>
      <c r="T222" s="41">
        <f>O222*P222*Q222</f>
        <v>0.162604</v>
      </c>
      <c r="U222" s="40">
        <f>T222*187.5</f>
        <v>30.48825</v>
      </c>
      <c r="V222" s="60">
        <f>U222+S222</f>
        <v>46.06425</v>
      </c>
      <c r="W222" s="34"/>
      <c r="X222" s="35"/>
      <c r="Y222" s="35"/>
      <c r="Z222" s="35"/>
      <c r="AA222" s="35"/>
      <c r="AB222" s="40"/>
      <c r="AC222" s="41"/>
      <c r="AD222" s="40"/>
      <c r="AE222" s="42"/>
      <c r="AF222" s="43"/>
    </row>
    <row r="223" spans="1:32" ht="12.75">
      <c r="A223" s="28"/>
      <c r="B223" s="29"/>
      <c r="C223" s="30"/>
      <c r="D223" s="29"/>
      <c r="E223" s="31"/>
      <c r="F223" s="31"/>
      <c r="G223" s="30"/>
      <c r="H223" s="32"/>
      <c r="I223" s="32"/>
      <c r="J223" s="29"/>
      <c r="K223" s="33"/>
      <c r="L223" s="30"/>
      <c r="M223" s="30"/>
      <c r="N223" s="34">
        <v>291</v>
      </c>
      <c r="O223" s="35">
        <v>0.75</v>
      </c>
      <c r="P223" s="35">
        <v>0.37</v>
      </c>
      <c r="Q223" s="35">
        <v>0.44</v>
      </c>
      <c r="R223" s="35">
        <f>((O223*P223)*2)+((P223*Q223)*2)</f>
        <v>0.8805999999999999</v>
      </c>
      <c r="S223" s="40">
        <f>R223*10</f>
        <v>8.806</v>
      </c>
      <c r="T223" s="41">
        <f>O223*P223*Q223</f>
        <v>0.12209999999999999</v>
      </c>
      <c r="U223" s="40">
        <f>T223*187.5</f>
        <v>22.893749999999997</v>
      </c>
      <c r="V223" s="60">
        <f>U223+S223</f>
        <v>31.699749999999995</v>
      </c>
      <c r="W223" s="34"/>
      <c r="X223" s="35"/>
      <c r="Y223" s="35"/>
      <c r="Z223" s="35"/>
      <c r="AA223" s="35"/>
      <c r="AB223" s="40"/>
      <c r="AC223" s="41"/>
      <c r="AD223" s="40"/>
      <c r="AE223" s="42"/>
      <c r="AF223" s="43"/>
    </row>
    <row r="224" spans="1:32" ht="12.75">
      <c r="A224" s="28"/>
      <c r="B224" s="29"/>
      <c r="C224" s="30"/>
      <c r="D224" s="29"/>
      <c r="E224" s="31"/>
      <c r="F224" s="31"/>
      <c r="G224" s="30"/>
      <c r="H224" s="32"/>
      <c r="I224" s="32"/>
      <c r="J224" s="29"/>
      <c r="K224" s="33"/>
      <c r="L224" s="30"/>
      <c r="M224" s="30"/>
      <c r="N224" s="34">
        <v>292</v>
      </c>
      <c r="O224" s="35">
        <v>1.1400000000000001</v>
      </c>
      <c r="P224" s="35">
        <v>0.49</v>
      </c>
      <c r="Q224" s="35">
        <v>0.22</v>
      </c>
      <c r="R224" s="35">
        <f>((O224*P224)*2)+((P224*Q224)*2)</f>
        <v>1.3328000000000002</v>
      </c>
      <c r="S224" s="40">
        <f>R224*10</f>
        <v>13.328000000000003</v>
      </c>
      <c r="T224" s="41">
        <f>O224*P224*Q224</f>
        <v>0.12289200000000002</v>
      </c>
      <c r="U224" s="40">
        <f>T224*187.5</f>
        <v>23.042250000000003</v>
      </c>
      <c r="V224" s="60">
        <f>U224+S224</f>
        <v>36.370250000000006</v>
      </c>
      <c r="W224" s="34"/>
      <c r="X224" s="35"/>
      <c r="Y224" s="35"/>
      <c r="Z224" s="35"/>
      <c r="AA224" s="35"/>
      <c r="AB224" s="40"/>
      <c r="AC224" s="41"/>
      <c r="AD224" s="40"/>
      <c r="AE224" s="42"/>
      <c r="AF224" s="43"/>
    </row>
    <row r="225" spans="1:32" ht="12.75">
      <c r="A225" s="28"/>
      <c r="B225" s="29"/>
      <c r="C225" s="30">
        <v>51</v>
      </c>
      <c r="D225" s="29" t="s">
        <v>103</v>
      </c>
      <c r="E225" s="31">
        <v>97.602</v>
      </c>
      <c r="F225" s="31">
        <v>709.671</v>
      </c>
      <c r="G225" s="30">
        <v>2</v>
      </c>
      <c r="H225" s="32">
        <v>25</v>
      </c>
      <c r="I225" s="32">
        <v>14</v>
      </c>
      <c r="J225" s="29">
        <f>PI()*G225*H225*I225/6</f>
        <v>366.5191429188092</v>
      </c>
      <c r="K225" s="33">
        <f>J225*5.25</f>
        <v>1924.2255003237485</v>
      </c>
      <c r="L225" s="30">
        <v>2</v>
      </c>
      <c r="M225" s="30">
        <v>0</v>
      </c>
      <c r="N225" s="34">
        <v>293</v>
      </c>
      <c r="O225" s="35">
        <v>0.42</v>
      </c>
      <c r="P225" s="35">
        <v>0.2</v>
      </c>
      <c r="Q225" s="35">
        <v>0.18</v>
      </c>
      <c r="R225" s="35">
        <f>((O225*P225)*2)+((P225*Q225)*2)</f>
        <v>0.24</v>
      </c>
      <c r="S225" s="40">
        <f>R225*10</f>
        <v>2.4</v>
      </c>
      <c r="T225" s="41">
        <f>O225*P225*Q225</f>
        <v>0.01512</v>
      </c>
      <c r="U225" s="40">
        <f>T225*187.5</f>
        <v>2.835</v>
      </c>
      <c r="V225" s="60">
        <f>U225+S225</f>
        <v>5.234999999999999</v>
      </c>
      <c r="W225" s="34"/>
      <c r="X225" s="35"/>
      <c r="Y225" s="35"/>
      <c r="Z225" s="35"/>
      <c r="AA225" s="35"/>
      <c r="AB225" s="40"/>
      <c r="AC225" s="41"/>
      <c r="AD225" s="40"/>
      <c r="AE225" s="42"/>
      <c r="AF225" s="43"/>
    </row>
    <row r="226" spans="1:32" ht="12.75">
      <c r="A226" s="28"/>
      <c r="B226" s="29"/>
      <c r="C226" s="30"/>
      <c r="D226" s="29"/>
      <c r="E226" s="31"/>
      <c r="F226" s="31"/>
      <c r="G226" s="30"/>
      <c r="H226" s="32"/>
      <c r="I226" s="32"/>
      <c r="J226" s="29"/>
      <c r="K226" s="33"/>
      <c r="L226" s="30"/>
      <c r="M226" s="30"/>
      <c r="N226" s="34">
        <v>294</v>
      </c>
      <c r="O226" s="35">
        <v>1.62</v>
      </c>
      <c r="P226" s="35">
        <v>0.64</v>
      </c>
      <c r="Q226" s="35">
        <v>0.23</v>
      </c>
      <c r="R226" s="35">
        <f>((O226*P226)*2)+((P226*Q226)*2)</f>
        <v>2.3680000000000003</v>
      </c>
      <c r="S226" s="40">
        <f>R226*10</f>
        <v>23.680000000000003</v>
      </c>
      <c r="T226" s="41">
        <f>O226*P226*Q226</f>
        <v>0.23846400000000004</v>
      </c>
      <c r="U226" s="40">
        <f>T226*187.5</f>
        <v>44.71200000000001</v>
      </c>
      <c r="V226" s="60">
        <f>U226+S226</f>
        <v>68.39200000000001</v>
      </c>
      <c r="W226" s="34"/>
      <c r="X226" s="35"/>
      <c r="Y226" s="35"/>
      <c r="Z226" s="35"/>
      <c r="AA226" s="35"/>
      <c r="AB226" s="40"/>
      <c r="AC226" s="41"/>
      <c r="AD226" s="40"/>
      <c r="AE226" s="42"/>
      <c r="AF226" s="43"/>
    </row>
    <row r="227" spans="1:32" ht="12.75">
      <c r="A227" s="28"/>
      <c r="B227" s="29"/>
      <c r="C227" s="61" t="s">
        <v>57</v>
      </c>
      <c r="D227" s="29"/>
      <c r="E227" s="31"/>
      <c r="F227" s="31"/>
      <c r="G227" s="30"/>
      <c r="H227" s="32"/>
      <c r="I227" s="32"/>
      <c r="J227" s="29"/>
      <c r="K227" s="33"/>
      <c r="L227" s="30"/>
      <c r="M227" s="30"/>
      <c r="N227" s="34">
        <v>518</v>
      </c>
      <c r="O227" s="35">
        <v>0.8</v>
      </c>
      <c r="P227" s="35">
        <v>0.36</v>
      </c>
      <c r="Q227" s="35">
        <v>0.28</v>
      </c>
      <c r="R227" s="35">
        <f>((O227*P227)*2)+((P227*Q227)*2)</f>
        <v>0.7776</v>
      </c>
      <c r="S227" s="40">
        <f>R227*10</f>
        <v>7.776</v>
      </c>
      <c r="T227" s="41">
        <f>O227*P227*Q227</f>
        <v>0.08064</v>
      </c>
      <c r="U227" s="40">
        <f>T227*187.5</f>
        <v>15.120000000000001</v>
      </c>
      <c r="V227" s="60">
        <f>U227+S227</f>
        <v>22.896</v>
      </c>
      <c r="W227" s="34"/>
      <c r="X227" s="35"/>
      <c r="Y227" s="35"/>
      <c r="Z227" s="35"/>
      <c r="AA227" s="35"/>
      <c r="AB227" s="40"/>
      <c r="AC227" s="41"/>
      <c r="AD227" s="40"/>
      <c r="AE227" s="42"/>
      <c r="AF227" s="43"/>
    </row>
    <row r="228" spans="1:32" ht="12.75">
      <c r="A228" s="44"/>
      <c r="B228" s="45" t="s">
        <v>52</v>
      </c>
      <c r="C228" s="46"/>
      <c r="D228" s="45"/>
      <c r="E228" s="47"/>
      <c r="F228" s="47"/>
      <c r="G228" s="46"/>
      <c r="H228" s="48"/>
      <c r="I228" s="48"/>
      <c r="J228" s="45"/>
      <c r="K228" s="49">
        <f>SUM(K215:K226)</f>
        <v>9907.012433095413</v>
      </c>
      <c r="L228" s="46"/>
      <c r="M228" s="46"/>
      <c r="N228" s="50"/>
      <c r="O228" s="51"/>
      <c r="P228" s="51"/>
      <c r="Q228" s="51"/>
      <c r="R228" s="51"/>
      <c r="S228" s="57">
        <f>SUM(S215:S226)/12</f>
        <v>15.039</v>
      </c>
      <c r="T228" s="57"/>
      <c r="U228" s="57">
        <f>SUM(U215:U226)/12</f>
        <v>40.434</v>
      </c>
      <c r="V228" s="49">
        <f>SUM(V215:V227)</f>
        <v>688.572</v>
      </c>
      <c r="W228" s="50"/>
      <c r="X228" s="51"/>
      <c r="Y228" s="51"/>
      <c r="Z228" s="51"/>
      <c r="AA228" s="51"/>
      <c r="AB228" s="56"/>
      <c r="AC228" s="57"/>
      <c r="AD228" s="56"/>
      <c r="AE228" s="75"/>
      <c r="AF228" s="58">
        <f>K228+V228+AE228</f>
        <v>10595.584433095413</v>
      </c>
    </row>
    <row r="229" spans="1:32" ht="12.75">
      <c r="A229" s="12">
        <v>42</v>
      </c>
      <c r="B229" s="13" t="s">
        <v>104</v>
      </c>
      <c r="C229" s="14"/>
      <c r="D229" s="13"/>
      <c r="E229" s="15">
        <v>97.306</v>
      </c>
      <c r="F229" s="15">
        <v>709.748</v>
      </c>
      <c r="G229" s="14"/>
      <c r="H229" s="16"/>
      <c r="I229" s="16"/>
      <c r="J229" s="13"/>
      <c r="K229" s="17"/>
      <c r="L229" s="14">
        <v>2</v>
      </c>
      <c r="M229" s="14">
        <v>0</v>
      </c>
      <c r="N229" s="18" t="s">
        <v>63</v>
      </c>
      <c r="O229" s="19"/>
      <c r="P229" s="19"/>
      <c r="Q229" s="19"/>
      <c r="R229" s="20"/>
      <c r="S229" s="21">
        <v>19</v>
      </c>
      <c r="T229" s="22"/>
      <c r="U229" s="21">
        <v>45</v>
      </c>
      <c r="V229" s="23">
        <f>U229+S229</f>
        <v>64</v>
      </c>
      <c r="W229" s="18"/>
      <c r="X229" s="19"/>
      <c r="Y229" s="19"/>
      <c r="Z229" s="19"/>
      <c r="AA229" s="19"/>
      <c r="AB229" s="24"/>
      <c r="AC229" s="25"/>
      <c r="AD229" s="24"/>
      <c r="AE229" s="26"/>
      <c r="AF229" s="27"/>
    </row>
    <row r="230" spans="1:32" ht="12.75">
      <c r="A230" s="28"/>
      <c r="B230" s="29"/>
      <c r="C230" s="30"/>
      <c r="D230" s="29"/>
      <c r="E230" s="31"/>
      <c r="F230" s="31"/>
      <c r="G230" s="30"/>
      <c r="H230" s="32"/>
      <c r="I230" s="32"/>
      <c r="J230" s="29"/>
      <c r="K230" s="33"/>
      <c r="L230" s="30"/>
      <c r="M230" s="30"/>
      <c r="N230" s="34" t="s">
        <v>63</v>
      </c>
      <c r="O230" s="35"/>
      <c r="P230" s="35"/>
      <c r="Q230" s="35"/>
      <c r="R230" s="36"/>
      <c r="S230" s="37">
        <v>19</v>
      </c>
      <c r="T230" s="38"/>
      <c r="U230" s="37">
        <v>45</v>
      </c>
      <c r="V230" s="39">
        <f>U230+S230</f>
        <v>64</v>
      </c>
      <c r="W230" s="34"/>
      <c r="X230" s="35"/>
      <c r="Y230" s="35"/>
      <c r="Z230" s="35"/>
      <c r="AA230" s="35"/>
      <c r="AB230" s="40"/>
      <c r="AC230" s="41"/>
      <c r="AD230" s="40"/>
      <c r="AE230" s="42"/>
      <c r="AF230" s="43"/>
    </row>
    <row r="231" spans="1:32" ht="12.75">
      <c r="A231" s="44"/>
      <c r="B231" s="45" t="s">
        <v>52</v>
      </c>
      <c r="C231" s="46"/>
      <c r="D231" s="45"/>
      <c r="E231" s="47"/>
      <c r="F231" s="47"/>
      <c r="G231" s="46"/>
      <c r="H231" s="48"/>
      <c r="I231" s="48"/>
      <c r="J231" s="45"/>
      <c r="K231" s="49"/>
      <c r="L231" s="46"/>
      <c r="M231" s="46"/>
      <c r="N231" s="50"/>
      <c r="O231" s="51"/>
      <c r="P231" s="51"/>
      <c r="Q231" s="51"/>
      <c r="R231" s="52"/>
      <c r="S231" s="53"/>
      <c r="T231" s="54"/>
      <c r="U231" s="53"/>
      <c r="V231" s="55">
        <f>SUM(V229:V230)</f>
        <v>128</v>
      </c>
      <c r="W231" s="50"/>
      <c r="X231" s="51"/>
      <c r="Y231" s="51"/>
      <c r="Z231" s="51"/>
      <c r="AA231" s="51"/>
      <c r="AB231" s="56"/>
      <c r="AC231" s="57"/>
      <c r="AD231" s="56"/>
      <c r="AE231" s="55"/>
      <c r="AF231" s="58">
        <f>K231+V231+AE231</f>
        <v>128</v>
      </c>
    </row>
    <row r="232" spans="1:32" ht="12.75">
      <c r="A232" s="12">
        <v>43</v>
      </c>
      <c r="B232" s="13" t="s">
        <v>105</v>
      </c>
      <c r="C232" s="14">
        <v>53</v>
      </c>
      <c r="D232" s="13" t="s">
        <v>9</v>
      </c>
      <c r="E232" s="15">
        <v>87.423</v>
      </c>
      <c r="F232" s="15">
        <v>694.779</v>
      </c>
      <c r="G232" s="14">
        <v>2</v>
      </c>
      <c r="H232" s="16">
        <v>13</v>
      </c>
      <c r="I232" s="16">
        <v>11</v>
      </c>
      <c r="J232" s="13">
        <f>PI()*G232*H232*I232/6</f>
        <v>149.7492498211135</v>
      </c>
      <c r="K232" s="17">
        <f>J232*5.25</f>
        <v>786.1835615608459</v>
      </c>
      <c r="L232" s="14">
        <v>2</v>
      </c>
      <c r="M232" s="14">
        <v>1</v>
      </c>
      <c r="N232" s="18">
        <v>240</v>
      </c>
      <c r="O232" s="19">
        <v>1.37</v>
      </c>
      <c r="P232" s="19">
        <v>0.27</v>
      </c>
      <c r="Q232" s="19">
        <v>0.39</v>
      </c>
      <c r="R232" s="19">
        <f>((O232*P232)*2)+((P232*Q232)*2)</f>
        <v>0.9504000000000001</v>
      </c>
      <c r="S232" s="24">
        <f>R232*10</f>
        <v>9.504000000000001</v>
      </c>
      <c r="T232" s="25">
        <f>O232*P232*Q232</f>
        <v>0.14426100000000003</v>
      </c>
      <c r="U232" s="24">
        <f>T232*187.5</f>
        <v>27.048937500000005</v>
      </c>
      <c r="V232" s="59">
        <f>U232+S232</f>
        <v>36.552937500000006</v>
      </c>
      <c r="W232" s="18" t="s">
        <v>55</v>
      </c>
      <c r="X232" s="19"/>
      <c r="Y232" s="19"/>
      <c r="Z232" s="19"/>
      <c r="AA232" s="19"/>
      <c r="AB232" s="24">
        <v>90</v>
      </c>
      <c r="AC232" s="25"/>
      <c r="AD232" s="24">
        <v>151</v>
      </c>
      <c r="AE232" s="26">
        <f>AB232+AD232</f>
        <v>241</v>
      </c>
      <c r="AF232" s="27"/>
    </row>
    <row r="233" spans="1:32" ht="12.75">
      <c r="A233" s="28"/>
      <c r="B233" s="29"/>
      <c r="C233" s="30"/>
      <c r="D233" s="29"/>
      <c r="E233" s="31"/>
      <c r="F233" s="31"/>
      <c r="G233" s="30"/>
      <c r="H233" s="32"/>
      <c r="I233" s="32"/>
      <c r="J233" s="29"/>
      <c r="K233" s="33"/>
      <c r="L233" s="30"/>
      <c r="M233" s="30"/>
      <c r="N233" s="34">
        <v>241</v>
      </c>
      <c r="O233" s="35">
        <v>1.13</v>
      </c>
      <c r="P233" s="35">
        <v>0.54</v>
      </c>
      <c r="Q233" s="35">
        <v>0.52</v>
      </c>
      <c r="R233" s="35">
        <f>((O233*P233)*2)+((P233*Q233)*2)</f>
        <v>1.782</v>
      </c>
      <c r="S233" s="40">
        <f>R233*10</f>
        <v>17.82</v>
      </c>
      <c r="T233" s="41">
        <f>O233*P233*Q233</f>
        <v>0.317304</v>
      </c>
      <c r="U233" s="40">
        <f>T233*187.5</f>
        <v>59.494499999999995</v>
      </c>
      <c r="V233" s="60">
        <f>U233+S233</f>
        <v>77.3145</v>
      </c>
      <c r="W233" s="34"/>
      <c r="X233" s="35"/>
      <c r="Y233" s="35"/>
      <c r="Z233" s="35"/>
      <c r="AA233" s="35"/>
      <c r="AB233" s="40"/>
      <c r="AC233" s="41"/>
      <c r="AD233" s="40"/>
      <c r="AE233" s="42"/>
      <c r="AF233" s="43"/>
    </row>
    <row r="234" spans="1:32" ht="12.75">
      <c r="A234" s="28"/>
      <c r="B234" s="29"/>
      <c r="C234" s="30">
        <v>54</v>
      </c>
      <c r="D234" s="29" t="s">
        <v>61</v>
      </c>
      <c r="E234" s="31">
        <v>87.39</v>
      </c>
      <c r="F234" s="31">
        <v>694.743</v>
      </c>
      <c r="G234" s="30">
        <v>2</v>
      </c>
      <c r="H234" s="32">
        <v>11</v>
      </c>
      <c r="I234" s="32">
        <v>8</v>
      </c>
      <c r="J234" s="29">
        <f>PI()*G234*H234*I234/6</f>
        <v>92.1533845053006</v>
      </c>
      <c r="K234" s="33">
        <f>J234*5.25</f>
        <v>483.8052686528281</v>
      </c>
      <c r="L234" s="30">
        <v>1</v>
      </c>
      <c r="M234" s="30">
        <v>0</v>
      </c>
      <c r="N234" s="34">
        <v>242</v>
      </c>
      <c r="O234" s="35">
        <v>0.97</v>
      </c>
      <c r="P234" s="35">
        <v>0.52</v>
      </c>
      <c r="Q234" s="35">
        <v>0.37</v>
      </c>
      <c r="R234" s="35">
        <f>((O234*P234)*2)+((P234*Q234)*2)</f>
        <v>1.3936</v>
      </c>
      <c r="S234" s="40">
        <f>R234*10</f>
        <v>13.936</v>
      </c>
      <c r="T234" s="41">
        <f>O234*P234*Q234</f>
        <v>0.186628</v>
      </c>
      <c r="U234" s="40">
        <f>T234*187.5</f>
        <v>34.99275</v>
      </c>
      <c r="V234" s="60">
        <f>U234+S234</f>
        <v>48.92875</v>
      </c>
      <c r="W234" s="34"/>
      <c r="X234" s="35"/>
      <c r="Y234" s="35"/>
      <c r="Z234" s="35"/>
      <c r="AA234" s="35"/>
      <c r="AB234" s="40"/>
      <c r="AC234" s="41"/>
      <c r="AD234" s="40"/>
      <c r="AE234" s="42"/>
      <c r="AF234" s="43"/>
    </row>
    <row r="235" spans="1:32" ht="12.75">
      <c r="A235" s="44"/>
      <c r="B235" s="45" t="s">
        <v>52</v>
      </c>
      <c r="C235" s="46"/>
      <c r="D235" s="45"/>
      <c r="E235" s="47"/>
      <c r="F235" s="47"/>
      <c r="G235" s="46"/>
      <c r="H235" s="48"/>
      <c r="I235" s="48"/>
      <c r="J235" s="45"/>
      <c r="K235" s="49">
        <f>SUM(K232:K234)</f>
        <v>1269.988830213674</v>
      </c>
      <c r="L235" s="46"/>
      <c r="M235" s="46"/>
      <c r="N235" s="50"/>
      <c r="O235" s="51"/>
      <c r="P235" s="51"/>
      <c r="Q235" s="51"/>
      <c r="R235" s="51"/>
      <c r="S235" s="56"/>
      <c r="T235" s="57"/>
      <c r="U235" s="56"/>
      <c r="V235" s="49">
        <f>SUM(V232:V234)</f>
        <v>162.7961875</v>
      </c>
      <c r="W235" s="50"/>
      <c r="X235" s="51"/>
      <c r="Y235" s="51"/>
      <c r="Z235" s="51"/>
      <c r="AA235" s="51"/>
      <c r="AB235" s="56"/>
      <c r="AC235" s="57"/>
      <c r="AD235" s="56"/>
      <c r="AE235" s="49">
        <f>SUM(AE232:AE234)</f>
        <v>241</v>
      </c>
      <c r="AF235" s="58">
        <f>K235+V235+AE235</f>
        <v>1673.785017713674</v>
      </c>
    </row>
    <row r="236" spans="1:32" ht="12.75">
      <c r="A236" s="12">
        <v>44</v>
      </c>
      <c r="B236" s="13" t="s">
        <v>106</v>
      </c>
      <c r="C236" s="14">
        <v>55</v>
      </c>
      <c r="D236" s="13"/>
      <c r="E236" s="15">
        <v>91.313</v>
      </c>
      <c r="F236" s="15">
        <v>699.036</v>
      </c>
      <c r="G236" s="14">
        <v>7</v>
      </c>
      <c r="H236" s="16">
        <v>23</v>
      </c>
      <c r="I236" s="16">
        <v>18</v>
      </c>
      <c r="J236" s="13">
        <f>PI()*G236*H236*I236/6</f>
        <v>1517.3892516838703</v>
      </c>
      <c r="K236" s="17">
        <f>J236*5.25</f>
        <v>7966.2935713403185</v>
      </c>
      <c r="L236" s="14">
        <v>8</v>
      </c>
      <c r="M236" s="14">
        <v>0</v>
      </c>
      <c r="N236" s="18">
        <v>221</v>
      </c>
      <c r="O236" s="19">
        <v>1.53</v>
      </c>
      <c r="P236" s="19">
        <v>0.56</v>
      </c>
      <c r="Q236" s="19">
        <v>0.42</v>
      </c>
      <c r="R236" s="19">
        <f>((O236*P236)*2)+((P236*Q236)*2)</f>
        <v>2.184</v>
      </c>
      <c r="S236" s="24">
        <f>R236*10</f>
        <v>21.840000000000003</v>
      </c>
      <c r="T236" s="25">
        <f>O236*P236*Q236</f>
        <v>0.359856</v>
      </c>
      <c r="U236" s="24">
        <f>T236*187.5</f>
        <v>67.473</v>
      </c>
      <c r="V236" s="59">
        <f>U236+S236</f>
        <v>89.313</v>
      </c>
      <c r="W236" s="18"/>
      <c r="X236" s="19"/>
      <c r="Y236" s="19"/>
      <c r="Z236" s="19"/>
      <c r="AA236" s="19"/>
      <c r="AB236" s="24"/>
      <c r="AC236" s="25"/>
      <c r="AD236" s="24"/>
      <c r="AE236" s="26"/>
      <c r="AF236" s="27"/>
    </row>
    <row r="237" spans="1:32" ht="12.75">
      <c r="A237" s="28"/>
      <c r="B237" s="29"/>
      <c r="C237" s="30"/>
      <c r="D237" s="29"/>
      <c r="E237" s="31"/>
      <c r="F237" s="31"/>
      <c r="G237" s="30"/>
      <c r="H237" s="32"/>
      <c r="I237" s="32"/>
      <c r="J237" s="29"/>
      <c r="K237" s="33"/>
      <c r="L237" s="30"/>
      <c r="M237" s="30"/>
      <c r="N237" s="34">
        <v>222</v>
      </c>
      <c r="O237" s="35">
        <v>1.15</v>
      </c>
      <c r="P237" s="35">
        <v>0.67</v>
      </c>
      <c r="Q237" s="35">
        <v>0.53</v>
      </c>
      <c r="R237" s="35">
        <f>((O237*P237)*2)+((P237*Q237)*2)</f>
        <v>2.2512</v>
      </c>
      <c r="S237" s="40">
        <f>R237*10</f>
        <v>22.512</v>
      </c>
      <c r="T237" s="41">
        <f>O237*P237*Q237</f>
        <v>0.408365</v>
      </c>
      <c r="U237" s="40">
        <f>T237*187.5</f>
        <v>76.5684375</v>
      </c>
      <c r="V237" s="60">
        <f>U237+S237</f>
        <v>99.0804375</v>
      </c>
      <c r="W237" s="34"/>
      <c r="X237" s="35"/>
      <c r="Y237" s="35"/>
      <c r="Z237" s="35"/>
      <c r="AA237" s="35"/>
      <c r="AB237" s="40"/>
      <c r="AC237" s="41"/>
      <c r="AD237" s="40"/>
      <c r="AE237" s="42"/>
      <c r="AF237" s="43"/>
    </row>
    <row r="238" spans="1:32" ht="12.75">
      <c r="A238" s="28"/>
      <c r="B238" s="29"/>
      <c r="C238" s="30"/>
      <c r="D238" s="29"/>
      <c r="E238" s="31"/>
      <c r="F238" s="31"/>
      <c r="G238" s="30"/>
      <c r="H238" s="32"/>
      <c r="I238" s="32"/>
      <c r="J238" s="29"/>
      <c r="K238" s="33"/>
      <c r="L238" s="30"/>
      <c r="M238" s="30"/>
      <c r="N238" s="34">
        <v>223</v>
      </c>
      <c r="O238" s="35">
        <v>0.96</v>
      </c>
      <c r="P238" s="35">
        <v>0.67</v>
      </c>
      <c r="Q238" s="35">
        <v>0.35</v>
      </c>
      <c r="R238" s="35">
        <f>((O238*P238)*2)+((P238*Q238)*2)</f>
        <v>1.7553999999999998</v>
      </c>
      <c r="S238" s="40">
        <f>R238*10</f>
        <v>17.554</v>
      </c>
      <c r="T238" s="41">
        <f>O238*P238*Q238</f>
        <v>0.22512</v>
      </c>
      <c r="U238" s="40">
        <f>T238*187.5</f>
        <v>42.21</v>
      </c>
      <c r="V238" s="60">
        <f>U238+S238</f>
        <v>59.763999999999996</v>
      </c>
      <c r="W238" s="34"/>
      <c r="X238" s="35"/>
      <c r="Y238" s="35"/>
      <c r="Z238" s="35"/>
      <c r="AA238" s="35"/>
      <c r="AB238" s="40"/>
      <c r="AC238" s="41"/>
      <c r="AD238" s="40"/>
      <c r="AE238" s="42"/>
      <c r="AF238" s="43"/>
    </row>
    <row r="239" spans="1:32" ht="12.75">
      <c r="A239" s="28"/>
      <c r="B239" s="29"/>
      <c r="C239" s="30"/>
      <c r="D239" s="29"/>
      <c r="E239" s="31"/>
      <c r="F239" s="31"/>
      <c r="G239" s="30"/>
      <c r="H239" s="32"/>
      <c r="I239" s="32"/>
      <c r="J239" s="29"/>
      <c r="K239" s="33"/>
      <c r="L239" s="30"/>
      <c r="M239" s="30"/>
      <c r="N239" s="34">
        <v>224</v>
      </c>
      <c r="O239" s="35">
        <v>0.89</v>
      </c>
      <c r="P239" s="35">
        <v>0.93</v>
      </c>
      <c r="Q239" s="35">
        <v>0.53</v>
      </c>
      <c r="R239" s="35">
        <f>((O239*P239)*2)+((P239*Q239)*2)</f>
        <v>2.6412000000000004</v>
      </c>
      <c r="S239" s="40">
        <f>R239*10</f>
        <v>26.412000000000006</v>
      </c>
      <c r="T239" s="41">
        <f>O239*P239*Q239</f>
        <v>0.4386810000000001</v>
      </c>
      <c r="U239" s="40">
        <f>T239*187.5</f>
        <v>82.25268750000002</v>
      </c>
      <c r="V239" s="60">
        <f>U239+S239</f>
        <v>108.66468750000003</v>
      </c>
      <c r="W239" s="34"/>
      <c r="X239" s="35"/>
      <c r="Y239" s="35"/>
      <c r="Z239" s="35"/>
      <c r="AA239" s="35"/>
      <c r="AB239" s="40"/>
      <c r="AC239" s="41"/>
      <c r="AD239" s="40"/>
      <c r="AE239" s="42"/>
      <c r="AF239" s="43"/>
    </row>
    <row r="240" spans="1:32" ht="12.75">
      <c r="A240" s="28"/>
      <c r="B240" s="29"/>
      <c r="C240" s="30"/>
      <c r="D240" s="29"/>
      <c r="E240" s="31"/>
      <c r="F240" s="31"/>
      <c r="G240" s="30"/>
      <c r="H240" s="32"/>
      <c r="I240" s="32"/>
      <c r="J240" s="29"/>
      <c r="K240" s="33"/>
      <c r="L240" s="30"/>
      <c r="M240" s="30"/>
      <c r="N240" s="34">
        <v>225</v>
      </c>
      <c r="O240" s="35">
        <v>1.13</v>
      </c>
      <c r="P240" s="35">
        <v>1.36</v>
      </c>
      <c r="Q240" s="35">
        <v>0.28</v>
      </c>
      <c r="R240" s="35">
        <f>((O240*P240)*2)+((P240*Q240)*2)</f>
        <v>3.8352</v>
      </c>
      <c r="S240" s="40">
        <f>R240*10</f>
        <v>38.352</v>
      </c>
      <c r="T240" s="41">
        <f>O240*P240*Q240</f>
        <v>0.430304</v>
      </c>
      <c r="U240" s="40">
        <f>T240*187.5</f>
        <v>80.682</v>
      </c>
      <c r="V240" s="60">
        <f>U240+S240</f>
        <v>119.03399999999999</v>
      </c>
      <c r="W240" s="34"/>
      <c r="X240" s="35"/>
      <c r="Y240" s="35"/>
      <c r="Z240" s="35"/>
      <c r="AA240" s="35"/>
      <c r="AB240" s="40"/>
      <c r="AC240" s="41"/>
      <c r="AD240" s="40"/>
      <c r="AE240" s="42"/>
      <c r="AF240" s="43"/>
    </row>
    <row r="241" spans="1:32" ht="12.75">
      <c r="A241" s="28"/>
      <c r="B241" s="29"/>
      <c r="C241" s="30"/>
      <c r="D241" s="29"/>
      <c r="E241" s="31"/>
      <c r="F241" s="31"/>
      <c r="G241" s="30"/>
      <c r="H241" s="32"/>
      <c r="I241" s="32"/>
      <c r="J241" s="29"/>
      <c r="K241" s="33"/>
      <c r="L241" s="30"/>
      <c r="M241" s="30"/>
      <c r="N241" s="34">
        <v>226</v>
      </c>
      <c r="O241" s="35">
        <v>0.93</v>
      </c>
      <c r="P241" s="35">
        <v>0.42</v>
      </c>
      <c r="Q241" s="35">
        <v>0.25</v>
      </c>
      <c r="R241" s="35">
        <f>((O241*P241)*2)+((P241*Q241)*2)</f>
        <v>0.9912</v>
      </c>
      <c r="S241" s="40">
        <f>R241*10</f>
        <v>9.911999999999999</v>
      </c>
      <c r="T241" s="41">
        <f>O241*P241*Q241</f>
        <v>0.09765</v>
      </c>
      <c r="U241" s="40">
        <f>T241*187.5</f>
        <v>18.309375</v>
      </c>
      <c r="V241" s="60">
        <f>U241+S241</f>
        <v>28.221375</v>
      </c>
      <c r="W241" s="34"/>
      <c r="X241" s="35"/>
      <c r="Y241" s="35"/>
      <c r="Z241" s="35"/>
      <c r="AA241" s="35"/>
      <c r="AB241" s="40"/>
      <c r="AC241" s="41"/>
      <c r="AD241" s="40"/>
      <c r="AE241" s="42"/>
      <c r="AF241" s="43"/>
    </row>
    <row r="242" spans="1:32" ht="12.75">
      <c r="A242" s="28"/>
      <c r="B242" s="29"/>
      <c r="C242" s="30"/>
      <c r="D242" s="29"/>
      <c r="E242" s="31"/>
      <c r="F242" s="31"/>
      <c r="G242" s="30"/>
      <c r="H242" s="32"/>
      <c r="I242" s="32"/>
      <c r="J242" s="29"/>
      <c r="K242" s="33"/>
      <c r="L242" s="30"/>
      <c r="M242" s="30"/>
      <c r="N242" s="34">
        <v>227</v>
      </c>
      <c r="O242" s="35">
        <v>0.41</v>
      </c>
      <c r="P242" s="35">
        <v>0.28</v>
      </c>
      <c r="Q242" s="35">
        <v>0.22</v>
      </c>
      <c r="R242" s="35">
        <f>((O242*P242)*2)+((P242*Q242)*2)</f>
        <v>0.3528</v>
      </c>
      <c r="S242" s="40">
        <f>R242*10</f>
        <v>3.528</v>
      </c>
      <c r="T242" s="41">
        <f>O242*P242*Q242</f>
        <v>0.025256</v>
      </c>
      <c r="U242" s="40">
        <f>T242*187.5</f>
        <v>4.7355</v>
      </c>
      <c r="V242" s="60">
        <f>U242+S242</f>
        <v>8.2635</v>
      </c>
      <c r="W242" s="34"/>
      <c r="X242" s="35"/>
      <c r="Y242" s="35"/>
      <c r="Z242" s="35"/>
      <c r="AA242" s="35"/>
      <c r="AB242" s="40"/>
      <c r="AC242" s="41"/>
      <c r="AD242" s="40"/>
      <c r="AE242" s="42"/>
      <c r="AF242" s="43"/>
    </row>
    <row r="243" spans="1:32" ht="12.75">
      <c r="A243" s="28"/>
      <c r="B243" s="29"/>
      <c r="C243" s="30"/>
      <c r="D243" s="29"/>
      <c r="E243" s="31"/>
      <c r="F243" s="31"/>
      <c r="G243" s="30"/>
      <c r="H243" s="32"/>
      <c r="I243" s="32"/>
      <c r="J243" s="29"/>
      <c r="K243" s="33"/>
      <c r="L243" s="30"/>
      <c r="M243" s="30"/>
      <c r="N243" s="34">
        <v>228</v>
      </c>
      <c r="O243" s="35">
        <v>0.71</v>
      </c>
      <c r="P243" s="35">
        <v>0.36</v>
      </c>
      <c r="Q243" s="35">
        <v>0.22</v>
      </c>
      <c r="R243" s="35">
        <f>((O243*P243)*2)+((P243*Q243)*2)</f>
        <v>0.6696</v>
      </c>
      <c r="S243" s="40">
        <f>R243*10</f>
        <v>6.696</v>
      </c>
      <c r="T243" s="41">
        <f>O243*P243*Q243</f>
        <v>0.056232</v>
      </c>
      <c r="U243" s="40">
        <f>T243*187.5</f>
        <v>10.5435</v>
      </c>
      <c r="V243" s="60">
        <f>U243+S243</f>
        <v>17.2395</v>
      </c>
      <c r="W243" s="34"/>
      <c r="X243" s="35"/>
      <c r="Y243" s="35"/>
      <c r="Z243" s="35"/>
      <c r="AA243" s="35"/>
      <c r="AB243" s="40"/>
      <c r="AC243" s="41"/>
      <c r="AD243" s="40"/>
      <c r="AE243" s="42"/>
      <c r="AF243" s="43"/>
    </row>
    <row r="244" spans="1:32" ht="12.75">
      <c r="A244" s="44"/>
      <c r="B244" s="45" t="s">
        <v>52</v>
      </c>
      <c r="C244" s="46"/>
      <c r="D244" s="45"/>
      <c r="E244" s="47"/>
      <c r="F244" s="47"/>
      <c r="G244" s="46"/>
      <c r="H244" s="48"/>
      <c r="I244" s="48"/>
      <c r="J244" s="45"/>
      <c r="K244" s="49">
        <f>SUM(K236:K243)</f>
        <v>7966.2935713403185</v>
      </c>
      <c r="L244" s="46"/>
      <c r="M244" s="46"/>
      <c r="N244" s="50"/>
      <c r="O244" s="51"/>
      <c r="P244" s="51"/>
      <c r="Q244" s="51"/>
      <c r="R244" s="51"/>
      <c r="S244" s="57"/>
      <c r="T244" s="57"/>
      <c r="U244" s="57"/>
      <c r="V244" s="49">
        <f>SUM(V236:V243)</f>
        <v>529.5805000000001</v>
      </c>
      <c r="W244" s="50"/>
      <c r="X244" s="51"/>
      <c r="Y244" s="51"/>
      <c r="Z244" s="51"/>
      <c r="AA244" s="51"/>
      <c r="AB244" s="56"/>
      <c r="AC244" s="57"/>
      <c r="AD244" s="56"/>
      <c r="AE244" s="49">
        <f>SUM(AE236:AE243)</f>
        <v>0</v>
      </c>
      <c r="AF244" s="58">
        <f>K244+V244+AE244</f>
        <v>8495.874071340319</v>
      </c>
    </row>
    <row r="245" spans="1:32" ht="12.75">
      <c r="A245" s="62">
        <v>45</v>
      </c>
      <c r="B245" s="63" t="s">
        <v>107</v>
      </c>
      <c r="C245" s="64"/>
      <c r="D245" s="63"/>
      <c r="E245" s="65">
        <v>89.956</v>
      </c>
      <c r="F245" s="65">
        <v>700.344</v>
      </c>
      <c r="G245" s="64"/>
      <c r="H245" s="66"/>
      <c r="I245" s="66"/>
      <c r="J245" s="63"/>
      <c r="K245" s="67"/>
      <c r="L245" s="64">
        <v>1</v>
      </c>
      <c r="M245" s="64">
        <v>0</v>
      </c>
      <c r="N245" s="68" t="s">
        <v>63</v>
      </c>
      <c r="O245" s="69"/>
      <c r="P245" s="69"/>
      <c r="Q245" s="69"/>
      <c r="R245" s="69"/>
      <c r="S245" s="70">
        <v>19</v>
      </c>
      <c r="T245" s="71"/>
      <c r="U245" s="70">
        <v>45</v>
      </c>
      <c r="V245" s="72">
        <f>U245+S245</f>
        <v>64</v>
      </c>
      <c r="W245" s="68"/>
      <c r="X245" s="69"/>
      <c r="Y245" s="69"/>
      <c r="Z245" s="69"/>
      <c r="AA245" s="69"/>
      <c r="AB245" s="70"/>
      <c r="AC245" s="71"/>
      <c r="AD245" s="70"/>
      <c r="AE245" s="73"/>
      <c r="AF245" s="74">
        <f>K245+V245+AE245</f>
        <v>64</v>
      </c>
    </row>
    <row r="246" spans="1:32" ht="12.75">
      <c r="A246" s="12">
        <v>46</v>
      </c>
      <c r="B246" s="13" t="s">
        <v>108</v>
      </c>
      <c r="C246" s="14">
        <v>57</v>
      </c>
      <c r="D246" s="13"/>
      <c r="E246" s="15">
        <v>88.447</v>
      </c>
      <c r="F246" s="15">
        <v>696.727</v>
      </c>
      <c r="G246" s="14">
        <v>5</v>
      </c>
      <c r="H246" s="16">
        <v>31</v>
      </c>
      <c r="I246" s="16">
        <v>26</v>
      </c>
      <c r="J246" s="13">
        <f>PI()*G246*H246*I246/6</f>
        <v>2110.1030656611442</v>
      </c>
      <c r="K246" s="17">
        <f>J246*5.25</f>
        <v>11078.041094721008</v>
      </c>
      <c r="L246" s="14">
        <v>1</v>
      </c>
      <c r="M246" s="14">
        <v>3</v>
      </c>
      <c r="N246" s="18">
        <v>239</v>
      </c>
      <c r="O246" s="19">
        <v>0.49</v>
      </c>
      <c r="P246" s="19">
        <v>0.38</v>
      </c>
      <c r="Q246" s="19">
        <v>0.18</v>
      </c>
      <c r="R246" s="19">
        <f>((O246*P246)*2)+((P246*Q246)*2)</f>
        <v>0.5092</v>
      </c>
      <c r="S246" s="24">
        <f>R246*10</f>
        <v>5.092</v>
      </c>
      <c r="T246" s="25">
        <f>O246*P246*Q246</f>
        <v>0.033516</v>
      </c>
      <c r="U246" s="24">
        <f>T246*187.5</f>
        <v>6.284249999999999</v>
      </c>
      <c r="V246" s="59">
        <f>U246+S246</f>
        <v>11.376249999999999</v>
      </c>
      <c r="W246" s="18" t="s">
        <v>55</v>
      </c>
      <c r="X246" s="19"/>
      <c r="Y246" s="19"/>
      <c r="Z246" s="19"/>
      <c r="AA246" s="19"/>
      <c r="AB246" s="24">
        <v>90</v>
      </c>
      <c r="AC246" s="25"/>
      <c r="AD246" s="24">
        <v>151</v>
      </c>
      <c r="AE246" s="26">
        <f>AB246+AD246</f>
        <v>241</v>
      </c>
      <c r="AF246" s="27"/>
    </row>
    <row r="247" spans="1:32" ht="12.75">
      <c r="A247" s="28"/>
      <c r="B247" s="29"/>
      <c r="C247" s="30"/>
      <c r="D247" s="29"/>
      <c r="E247" s="31"/>
      <c r="F247" s="31"/>
      <c r="G247" s="30"/>
      <c r="H247" s="32"/>
      <c r="I247" s="32"/>
      <c r="J247" s="29"/>
      <c r="K247" s="33"/>
      <c r="L247" s="30"/>
      <c r="M247" s="30"/>
      <c r="N247" s="34"/>
      <c r="O247" s="35"/>
      <c r="P247" s="35"/>
      <c r="Q247" s="35"/>
      <c r="R247" s="35"/>
      <c r="S247" s="40"/>
      <c r="T247" s="41"/>
      <c r="U247" s="40"/>
      <c r="V247" s="60"/>
      <c r="W247" s="34" t="s">
        <v>55</v>
      </c>
      <c r="X247" s="35"/>
      <c r="Y247" s="35"/>
      <c r="Z247" s="35"/>
      <c r="AA247" s="35"/>
      <c r="AB247" s="40">
        <v>90</v>
      </c>
      <c r="AC247" s="41"/>
      <c r="AD247" s="40">
        <v>151</v>
      </c>
      <c r="AE247" s="42">
        <f>AB247+AD247</f>
        <v>241</v>
      </c>
      <c r="AF247" s="43"/>
    </row>
    <row r="248" spans="1:32" ht="12.75">
      <c r="A248" s="28"/>
      <c r="B248" s="29"/>
      <c r="C248" s="30"/>
      <c r="D248" s="29"/>
      <c r="E248" s="31"/>
      <c r="F248" s="31"/>
      <c r="G248" s="30"/>
      <c r="H248" s="32"/>
      <c r="I248" s="32"/>
      <c r="J248" s="29"/>
      <c r="K248" s="33"/>
      <c r="L248" s="30"/>
      <c r="M248" s="30"/>
      <c r="N248" s="34"/>
      <c r="O248" s="35"/>
      <c r="P248" s="35"/>
      <c r="Q248" s="35"/>
      <c r="R248" s="35"/>
      <c r="S248" s="40"/>
      <c r="T248" s="41"/>
      <c r="U248" s="40"/>
      <c r="V248" s="60"/>
      <c r="W248" s="34" t="s">
        <v>55</v>
      </c>
      <c r="X248" s="35"/>
      <c r="Y248" s="35"/>
      <c r="Z248" s="35"/>
      <c r="AA248" s="35"/>
      <c r="AB248" s="40">
        <v>90</v>
      </c>
      <c r="AC248" s="41"/>
      <c r="AD248" s="40">
        <v>151</v>
      </c>
      <c r="AE248" s="42">
        <f>AB248+AD248</f>
        <v>241</v>
      </c>
      <c r="AF248" s="43"/>
    </row>
    <row r="249" spans="1:32" ht="12.75">
      <c r="A249" s="28"/>
      <c r="B249" s="29"/>
      <c r="C249" s="61" t="s">
        <v>57</v>
      </c>
      <c r="D249" s="29"/>
      <c r="E249" s="31"/>
      <c r="F249" s="31"/>
      <c r="G249" s="30"/>
      <c r="H249" s="32"/>
      <c r="I249" s="32"/>
      <c r="J249" s="29"/>
      <c r="K249" s="33"/>
      <c r="L249" s="30"/>
      <c r="M249" s="30"/>
      <c r="N249" s="34" t="s">
        <v>58</v>
      </c>
      <c r="O249" s="35"/>
      <c r="P249" s="35"/>
      <c r="Q249" s="35"/>
      <c r="R249" s="35"/>
      <c r="S249" s="40">
        <v>5.092</v>
      </c>
      <c r="T249" s="41"/>
      <c r="U249" s="40">
        <v>6.284</v>
      </c>
      <c r="V249" s="60">
        <f>U249+S249</f>
        <v>11.376</v>
      </c>
      <c r="W249" s="34"/>
      <c r="X249" s="35"/>
      <c r="Y249" s="35"/>
      <c r="Z249" s="35"/>
      <c r="AA249" s="35"/>
      <c r="AB249" s="40"/>
      <c r="AC249" s="41"/>
      <c r="AD249" s="40"/>
      <c r="AE249" s="42"/>
      <c r="AF249" s="43"/>
    </row>
    <row r="250" spans="1:32" ht="12.75">
      <c r="A250" s="44"/>
      <c r="B250" s="45" t="s">
        <v>52</v>
      </c>
      <c r="C250" s="46"/>
      <c r="D250" s="45"/>
      <c r="E250" s="47"/>
      <c r="F250" s="47"/>
      <c r="G250" s="46"/>
      <c r="H250" s="48"/>
      <c r="I250" s="48"/>
      <c r="J250" s="45"/>
      <c r="K250" s="49">
        <f>SUM(K246:K249)</f>
        <v>11078.041094721008</v>
      </c>
      <c r="L250" s="46"/>
      <c r="M250" s="46"/>
      <c r="N250" s="50"/>
      <c r="O250" s="51"/>
      <c r="P250" s="51"/>
      <c r="Q250" s="51"/>
      <c r="R250" s="51"/>
      <c r="S250" s="56"/>
      <c r="T250" s="57"/>
      <c r="U250" s="56"/>
      <c r="V250" s="49">
        <f>SUM(V246:V249)</f>
        <v>22.752249999999997</v>
      </c>
      <c r="W250" s="50"/>
      <c r="X250" s="51"/>
      <c r="Y250" s="51"/>
      <c r="Z250" s="51"/>
      <c r="AA250" s="51"/>
      <c r="AB250" s="56"/>
      <c r="AC250" s="57"/>
      <c r="AD250" s="56"/>
      <c r="AE250" s="49">
        <f>SUM(AE246:AE248)</f>
        <v>723</v>
      </c>
      <c r="AF250" s="58">
        <f>K250+V250+AE250</f>
        <v>11823.793344721007</v>
      </c>
    </row>
    <row r="251" spans="1:32" ht="12.75">
      <c r="A251" s="12">
        <v>47</v>
      </c>
      <c r="B251" s="13" t="s">
        <v>109</v>
      </c>
      <c r="C251" s="14"/>
      <c r="D251" s="13"/>
      <c r="E251" s="15">
        <v>84.772</v>
      </c>
      <c r="F251" s="15">
        <v>698.627</v>
      </c>
      <c r="G251" s="14"/>
      <c r="H251" s="16"/>
      <c r="I251" s="16"/>
      <c r="J251" s="13"/>
      <c r="K251" s="17"/>
      <c r="L251" s="14">
        <v>2</v>
      </c>
      <c r="M251" s="14">
        <v>0</v>
      </c>
      <c r="N251" s="18">
        <v>217</v>
      </c>
      <c r="O251" s="19">
        <v>0.54</v>
      </c>
      <c r="P251" s="19">
        <v>0.29</v>
      </c>
      <c r="Q251" s="19">
        <v>0.16</v>
      </c>
      <c r="R251" s="20">
        <f>((O251*P251)*2)+((P251*Q251)*2)</f>
        <v>0.40599999999999997</v>
      </c>
      <c r="S251" s="21">
        <f>R251*10</f>
        <v>4.06</v>
      </c>
      <c r="T251" s="22">
        <f>O251*P251*Q251</f>
        <v>0.025056</v>
      </c>
      <c r="U251" s="21">
        <f>T251*187.5</f>
        <v>4.6979999999999995</v>
      </c>
      <c r="V251" s="23">
        <f>U251+S251</f>
        <v>8.758</v>
      </c>
      <c r="W251" s="18"/>
      <c r="X251" s="19"/>
      <c r="Y251" s="19"/>
      <c r="Z251" s="19"/>
      <c r="AA251" s="19"/>
      <c r="AB251" s="24"/>
      <c r="AC251" s="25"/>
      <c r="AD251" s="24"/>
      <c r="AE251" s="26"/>
      <c r="AF251" s="27"/>
    </row>
    <row r="252" spans="1:32" ht="12.75">
      <c r="A252" s="28"/>
      <c r="B252" s="29"/>
      <c r="C252" s="30"/>
      <c r="D252" s="29"/>
      <c r="E252" s="31"/>
      <c r="F252" s="31"/>
      <c r="G252" s="30"/>
      <c r="H252" s="32"/>
      <c r="I252" s="32"/>
      <c r="J252" s="29"/>
      <c r="K252" s="33"/>
      <c r="L252" s="30"/>
      <c r="M252" s="30"/>
      <c r="N252" s="34">
        <v>220</v>
      </c>
      <c r="O252" s="35">
        <v>0.42</v>
      </c>
      <c r="P252" s="35">
        <v>0.17</v>
      </c>
      <c r="Q252" s="35">
        <v>0.12</v>
      </c>
      <c r="R252" s="36">
        <f>((O252*P252)*2)+((P252*Q252)*2)</f>
        <v>0.1836</v>
      </c>
      <c r="S252" s="37">
        <f>R252*10</f>
        <v>1.836</v>
      </c>
      <c r="T252" s="38">
        <f>O252*P252*Q252</f>
        <v>0.008568000000000001</v>
      </c>
      <c r="U252" s="37">
        <f>T252*187.5</f>
        <v>1.6065000000000003</v>
      </c>
      <c r="V252" s="39">
        <f>U252+S252</f>
        <v>3.4425000000000003</v>
      </c>
      <c r="W252" s="34"/>
      <c r="X252" s="35"/>
      <c r="Y252" s="35"/>
      <c r="Z252" s="35"/>
      <c r="AA252" s="35"/>
      <c r="AB252" s="40"/>
      <c r="AC252" s="41"/>
      <c r="AD252" s="40"/>
      <c r="AE252" s="42"/>
      <c r="AF252" s="43"/>
    </row>
    <row r="253" spans="1:32" ht="12.75">
      <c r="A253" s="44"/>
      <c r="B253" s="45" t="s">
        <v>52</v>
      </c>
      <c r="C253" s="46"/>
      <c r="D253" s="45"/>
      <c r="E253" s="47"/>
      <c r="F253" s="47"/>
      <c r="G253" s="46"/>
      <c r="H253" s="48"/>
      <c r="I253" s="48"/>
      <c r="J253" s="45"/>
      <c r="K253" s="49">
        <f>SUM(K251:K252)</f>
        <v>0</v>
      </c>
      <c r="L253" s="46"/>
      <c r="M253" s="46"/>
      <c r="N253" s="50"/>
      <c r="O253" s="51"/>
      <c r="P253" s="51"/>
      <c r="Q253" s="51"/>
      <c r="R253" s="52"/>
      <c r="S253" s="53"/>
      <c r="T253" s="54"/>
      <c r="U253" s="53"/>
      <c r="V253" s="55">
        <f>SUM(V251:V252)</f>
        <v>12.2005</v>
      </c>
      <c r="W253" s="50"/>
      <c r="X253" s="51"/>
      <c r="Y253" s="51"/>
      <c r="Z253" s="51"/>
      <c r="AA253" s="51"/>
      <c r="AB253" s="56"/>
      <c r="AC253" s="57"/>
      <c r="AD253" s="56"/>
      <c r="AE253" s="55">
        <f>SUM(AE251:AE252)</f>
        <v>0</v>
      </c>
      <c r="AF253" s="58">
        <f>K253+V253+AE253</f>
        <v>12.2005</v>
      </c>
    </row>
    <row r="254" spans="1:32" ht="12.75">
      <c r="A254" s="12">
        <v>48</v>
      </c>
      <c r="B254" s="13" t="s">
        <v>110</v>
      </c>
      <c r="C254" s="14">
        <v>59</v>
      </c>
      <c r="D254" s="13"/>
      <c r="E254" s="15">
        <v>77.96</v>
      </c>
      <c r="F254" s="15">
        <v>700.519</v>
      </c>
      <c r="G254" s="14">
        <v>3</v>
      </c>
      <c r="H254" s="16">
        <v>19</v>
      </c>
      <c r="I254" s="16">
        <v>14</v>
      </c>
      <c r="J254" s="13">
        <f>PI()*G254*H254*I254/6</f>
        <v>417.8318229274425</v>
      </c>
      <c r="K254" s="17">
        <f>J254*5.25</f>
        <v>2193.617070369073</v>
      </c>
      <c r="L254" s="14">
        <v>2</v>
      </c>
      <c r="M254" s="14">
        <v>0</v>
      </c>
      <c r="N254" s="18">
        <v>152</v>
      </c>
      <c r="O254" s="19">
        <v>0.97</v>
      </c>
      <c r="P254" s="19">
        <v>0.64</v>
      </c>
      <c r="Q254" s="19">
        <v>0.21</v>
      </c>
      <c r="R254" s="20">
        <f>((O254*P254)*2)+((P254*Q254)*2)</f>
        <v>1.5104</v>
      </c>
      <c r="S254" s="21">
        <f>R254*10</f>
        <v>15.104</v>
      </c>
      <c r="T254" s="22">
        <f>O254*P254*Q254</f>
        <v>0.130368</v>
      </c>
      <c r="U254" s="21">
        <f>T254*187.5</f>
        <v>24.444000000000003</v>
      </c>
      <c r="V254" s="23">
        <f>U254+S254</f>
        <v>39.548</v>
      </c>
      <c r="W254" s="18"/>
      <c r="X254" s="19"/>
      <c r="Y254" s="19"/>
      <c r="Z254" s="19"/>
      <c r="AA254" s="19"/>
      <c r="AB254" s="24"/>
      <c r="AC254" s="25"/>
      <c r="AD254" s="24"/>
      <c r="AE254" s="26"/>
      <c r="AF254" s="27"/>
    </row>
    <row r="255" spans="1:32" ht="12.75">
      <c r="A255" s="28"/>
      <c r="B255" s="29"/>
      <c r="C255" s="30"/>
      <c r="D255" s="29"/>
      <c r="E255" s="31"/>
      <c r="F255" s="31"/>
      <c r="G255" s="30"/>
      <c r="H255" s="32"/>
      <c r="I255" s="32"/>
      <c r="J255" s="29"/>
      <c r="K255" s="33"/>
      <c r="L255" s="30"/>
      <c r="M255" s="30"/>
      <c r="N255" s="34">
        <v>154</v>
      </c>
      <c r="O255" s="35">
        <v>0.7</v>
      </c>
      <c r="P255" s="35">
        <v>0.46</v>
      </c>
      <c r="Q255" s="35">
        <v>0.29</v>
      </c>
      <c r="R255" s="36">
        <f>((O255*P255)*2)+((P255*Q255)*2)</f>
        <v>0.9108</v>
      </c>
      <c r="S255" s="37">
        <f>R255*10</f>
        <v>9.108</v>
      </c>
      <c r="T255" s="38">
        <f>O255*P255*Q255</f>
        <v>0.09337999999999999</v>
      </c>
      <c r="U255" s="37">
        <f>T255*187.5</f>
        <v>17.50875</v>
      </c>
      <c r="V255" s="39">
        <f>U255+S255</f>
        <v>26.61675</v>
      </c>
      <c r="W255" s="34"/>
      <c r="X255" s="35"/>
      <c r="Y255" s="35"/>
      <c r="Z255" s="35"/>
      <c r="AA255" s="35"/>
      <c r="AB255" s="40"/>
      <c r="AC255" s="41"/>
      <c r="AD255" s="40"/>
      <c r="AE255" s="42"/>
      <c r="AF255" s="43"/>
    </row>
    <row r="256" spans="1:32" ht="12.75">
      <c r="A256" s="44"/>
      <c r="B256" s="45" t="s">
        <v>52</v>
      </c>
      <c r="C256" s="46"/>
      <c r="D256" s="45"/>
      <c r="E256" s="47"/>
      <c r="F256" s="47"/>
      <c r="G256" s="46"/>
      <c r="H256" s="48"/>
      <c r="I256" s="48"/>
      <c r="J256" s="45"/>
      <c r="K256" s="49">
        <f>SUM(K254:K255)</f>
        <v>2193.617070369073</v>
      </c>
      <c r="L256" s="46"/>
      <c r="M256" s="46"/>
      <c r="N256" s="50"/>
      <c r="O256" s="51"/>
      <c r="P256" s="51"/>
      <c r="Q256" s="51"/>
      <c r="R256" s="52"/>
      <c r="S256" s="53"/>
      <c r="T256" s="54"/>
      <c r="U256" s="53"/>
      <c r="V256" s="55">
        <f>SUM(V254:V255)</f>
        <v>66.16475</v>
      </c>
      <c r="W256" s="50"/>
      <c r="X256" s="51"/>
      <c r="Y256" s="51"/>
      <c r="Z256" s="51"/>
      <c r="AA256" s="51"/>
      <c r="AB256" s="56"/>
      <c r="AC256" s="57"/>
      <c r="AD256" s="56"/>
      <c r="AE256" s="55">
        <f>SUM(AE254:AE255)</f>
        <v>0</v>
      </c>
      <c r="AF256" s="58">
        <f>K256+V256+AE256</f>
        <v>2259.781820369073</v>
      </c>
    </row>
    <row r="257" spans="1:32" ht="12.75">
      <c r="A257" s="12">
        <v>49</v>
      </c>
      <c r="B257" s="13" t="s">
        <v>111</v>
      </c>
      <c r="C257" s="14"/>
      <c r="D257" s="13"/>
      <c r="E257" s="15">
        <v>83.607</v>
      </c>
      <c r="F257" s="15">
        <v>697.798</v>
      </c>
      <c r="G257" s="14"/>
      <c r="H257" s="16"/>
      <c r="I257" s="16"/>
      <c r="J257" s="13"/>
      <c r="K257" s="17"/>
      <c r="L257" s="14">
        <v>9</v>
      </c>
      <c r="M257" s="14">
        <v>0</v>
      </c>
      <c r="N257" s="18">
        <v>210</v>
      </c>
      <c r="O257" s="19">
        <v>0.82</v>
      </c>
      <c r="P257" s="19">
        <v>0.5</v>
      </c>
      <c r="Q257" s="19">
        <v>1.2</v>
      </c>
      <c r="R257" s="19">
        <f>((O257*P257)*2)+((P257*Q257)*2)</f>
        <v>2.02</v>
      </c>
      <c r="S257" s="24">
        <f>R257*10</f>
        <v>20.2</v>
      </c>
      <c r="T257" s="25">
        <f>O257*P257*Q257</f>
        <v>0.49199999999999994</v>
      </c>
      <c r="U257" s="24">
        <f>T257*187.5</f>
        <v>92.24999999999999</v>
      </c>
      <c r="V257" s="59">
        <f>U257+S257</f>
        <v>112.44999999999999</v>
      </c>
      <c r="W257" s="18"/>
      <c r="X257" s="19"/>
      <c r="Y257" s="19"/>
      <c r="Z257" s="19"/>
      <c r="AA257" s="19"/>
      <c r="AB257" s="24"/>
      <c r="AC257" s="25"/>
      <c r="AD257" s="24"/>
      <c r="AE257" s="26"/>
      <c r="AF257" s="27"/>
    </row>
    <row r="258" spans="1:32" ht="12.75">
      <c r="A258" s="28"/>
      <c r="B258" s="29"/>
      <c r="C258" s="30"/>
      <c r="D258" s="29"/>
      <c r="E258" s="31"/>
      <c r="F258" s="31"/>
      <c r="G258" s="30"/>
      <c r="H258" s="32"/>
      <c r="I258" s="32"/>
      <c r="J258" s="29"/>
      <c r="K258" s="33"/>
      <c r="L258" s="30"/>
      <c r="M258" s="30"/>
      <c r="N258" s="34">
        <v>211</v>
      </c>
      <c r="O258" s="35">
        <v>0.65</v>
      </c>
      <c r="P258" s="35">
        <v>0.22</v>
      </c>
      <c r="Q258" s="35">
        <v>0.15</v>
      </c>
      <c r="R258" s="35">
        <f>((O258*P258)*2)+((P258*Q258)*2)</f>
        <v>0.35200000000000004</v>
      </c>
      <c r="S258" s="40">
        <f>R258*10</f>
        <v>3.5200000000000005</v>
      </c>
      <c r="T258" s="41">
        <f>O258*P258*Q258</f>
        <v>0.02145</v>
      </c>
      <c r="U258" s="40">
        <f>T258*187.5</f>
        <v>4.021875</v>
      </c>
      <c r="V258" s="60">
        <f>U258+S258</f>
        <v>7.541875</v>
      </c>
      <c r="W258" s="34"/>
      <c r="X258" s="35"/>
      <c r="Y258" s="35"/>
      <c r="Z258" s="35"/>
      <c r="AA258" s="35"/>
      <c r="AB258" s="40"/>
      <c r="AC258" s="41"/>
      <c r="AD258" s="40"/>
      <c r="AE258" s="42"/>
      <c r="AF258" s="43"/>
    </row>
    <row r="259" spans="1:32" ht="12.75">
      <c r="A259" s="28"/>
      <c r="B259" s="29"/>
      <c r="C259" s="30"/>
      <c r="D259" s="29"/>
      <c r="E259" s="31"/>
      <c r="F259" s="31"/>
      <c r="G259" s="30"/>
      <c r="H259" s="32"/>
      <c r="I259" s="32"/>
      <c r="J259" s="29"/>
      <c r="K259" s="33"/>
      <c r="L259" s="30"/>
      <c r="M259" s="30"/>
      <c r="N259" s="34">
        <v>212</v>
      </c>
      <c r="O259" s="35">
        <v>1.08</v>
      </c>
      <c r="P259" s="35">
        <v>0.64</v>
      </c>
      <c r="Q259" s="35">
        <v>0.36</v>
      </c>
      <c r="R259" s="35">
        <f>((O259*P259)*2)+((P259*Q259)*2)</f>
        <v>1.8432</v>
      </c>
      <c r="S259" s="40">
        <f>R259*10</f>
        <v>18.432</v>
      </c>
      <c r="T259" s="41">
        <f>O259*P259*Q259</f>
        <v>0.248832</v>
      </c>
      <c r="U259" s="40">
        <f>T259*187.5</f>
        <v>46.656</v>
      </c>
      <c r="V259" s="60">
        <f>U259+S259</f>
        <v>65.088</v>
      </c>
      <c r="W259" s="34"/>
      <c r="X259" s="35"/>
      <c r="Y259" s="35"/>
      <c r="Z259" s="35"/>
      <c r="AA259" s="35"/>
      <c r="AB259" s="40"/>
      <c r="AC259" s="41"/>
      <c r="AD259" s="40"/>
      <c r="AE259" s="42"/>
      <c r="AF259" s="43"/>
    </row>
    <row r="260" spans="1:32" ht="12.75">
      <c r="A260" s="28"/>
      <c r="B260" s="29"/>
      <c r="C260" s="30"/>
      <c r="D260" s="29"/>
      <c r="E260" s="31"/>
      <c r="F260" s="31"/>
      <c r="G260" s="30"/>
      <c r="H260" s="32"/>
      <c r="I260" s="32"/>
      <c r="J260" s="29"/>
      <c r="K260" s="33"/>
      <c r="L260" s="30"/>
      <c r="M260" s="30"/>
      <c r="N260" s="34">
        <v>213</v>
      </c>
      <c r="O260" s="35">
        <v>0.53</v>
      </c>
      <c r="P260" s="35">
        <v>0.51</v>
      </c>
      <c r="Q260" s="35">
        <v>0.4</v>
      </c>
      <c r="R260" s="35">
        <f>((O260*P260)*2)+((P260*Q260)*2)</f>
        <v>0.9486000000000001</v>
      </c>
      <c r="S260" s="40">
        <f>R260*10</f>
        <v>9.486</v>
      </c>
      <c r="T260" s="41">
        <f>O260*P260*Q260</f>
        <v>0.10812000000000002</v>
      </c>
      <c r="U260" s="40">
        <f>T260*187.5</f>
        <v>20.272500000000004</v>
      </c>
      <c r="V260" s="60">
        <f>U260+S260</f>
        <v>29.758500000000005</v>
      </c>
      <c r="W260" s="34"/>
      <c r="X260" s="35"/>
      <c r="Y260" s="35"/>
      <c r="Z260" s="35"/>
      <c r="AA260" s="35"/>
      <c r="AB260" s="40"/>
      <c r="AC260" s="41"/>
      <c r="AD260" s="40"/>
      <c r="AE260" s="42"/>
      <c r="AF260" s="43"/>
    </row>
    <row r="261" spans="1:32" ht="12.75">
      <c r="A261" s="28"/>
      <c r="B261" s="29"/>
      <c r="C261" s="30"/>
      <c r="D261" s="29"/>
      <c r="E261" s="31"/>
      <c r="F261" s="31"/>
      <c r="G261" s="30"/>
      <c r="H261" s="32"/>
      <c r="I261" s="32"/>
      <c r="J261" s="29"/>
      <c r="K261" s="33"/>
      <c r="L261" s="30"/>
      <c r="M261" s="30"/>
      <c r="N261" s="34">
        <v>214</v>
      </c>
      <c r="O261" s="35">
        <v>1.13</v>
      </c>
      <c r="P261" s="35">
        <v>0.54</v>
      </c>
      <c r="Q261" s="35">
        <v>0.27</v>
      </c>
      <c r="R261" s="35">
        <f>((O261*P261)*2)+((P261*Q261)*2)</f>
        <v>1.512</v>
      </c>
      <c r="S261" s="40">
        <f>R261*10</f>
        <v>15.120000000000001</v>
      </c>
      <c r="T261" s="41">
        <f>O261*P261*Q261</f>
        <v>0.164754</v>
      </c>
      <c r="U261" s="40">
        <f>T261*187.5</f>
        <v>30.891375000000004</v>
      </c>
      <c r="V261" s="60">
        <f>U261+S261</f>
        <v>46.011375</v>
      </c>
      <c r="W261" s="34"/>
      <c r="X261" s="35"/>
      <c r="Y261" s="35"/>
      <c r="Z261" s="35"/>
      <c r="AA261" s="35"/>
      <c r="AB261" s="40"/>
      <c r="AC261" s="41"/>
      <c r="AD261" s="40"/>
      <c r="AE261" s="42"/>
      <c r="AF261" s="43"/>
    </row>
    <row r="262" spans="1:32" ht="12.75">
      <c r="A262" s="28"/>
      <c r="B262" s="29"/>
      <c r="C262" s="30"/>
      <c r="D262" s="29"/>
      <c r="E262" s="31"/>
      <c r="F262" s="31"/>
      <c r="G262" s="30"/>
      <c r="H262" s="32"/>
      <c r="I262" s="32"/>
      <c r="J262" s="29"/>
      <c r="K262" s="33"/>
      <c r="L262" s="30"/>
      <c r="M262" s="30"/>
      <c r="N262" s="34">
        <v>215</v>
      </c>
      <c r="O262" s="35">
        <v>0.77</v>
      </c>
      <c r="P262" s="35">
        <v>0.69</v>
      </c>
      <c r="Q262" s="35">
        <v>0.33</v>
      </c>
      <c r="R262" s="35">
        <f>((O262*P262)*2)+((P262*Q262)*2)</f>
        <v>1.518</v>
      </c>
      <c r="S262" s="40">
        <f>R262*10</f>
        <v>15.18</v>
      </c>
      <c r="T262" s="41">
        <f>O262*P262*Q262</f>
        <v>0.175329</v>
      </c>
      <c r="U262" s="40">
        <f>T262*187.5</f>
        <v>32.874187500000005</v>
      </c>
      <c r="V262" s="60">
        <f>U262+S262</f>
        <v>48.054187500000005</v>
      </c>
      <c r="W262" s="34"/>
      <c r="X262" s="35"/>
      <c r="Y262" s="35"/>
      <c r="Z262" s="35"/>
      <c r="AA262" s="35"/>
      <c r="AB262" s="40"/>
      <c r="AC262" s="41"/>
      <c r="AD262" s="40"/>
      <c r="AE262" s="42"/>
      <c r="AF262" s="43"/>
    </row>
    <row r="263" spans="1:32" ht="12.75">
      <c r="A263" s="28"/>
      <c r="B263" s="29"/>
      <c r="C263" s="30"/>
      <c r="D263" s="29"/>
      <c r="E263" s="31"/>
      <c r="F263" s="31"/>
      <c r="G263" s="30"/>
      <c r="H263" s="32"/>
      <c r="I263" s="32"/>
      <c r="J263" s="29"/>
      <c r="K263" s="33"/>
      <c r="L263" s="30"/>
      <c r="M263" s="30"/>
      <c r="N263" s="34">
        <v>216</v>
      </c>
      <c r="O263" s="35">
        <v>0.9</v>
      </c>
      <c r="P263" s="35">
        <v>0.44</v>
      </c>
      <c r="Q263" s="35">
        <v>0.25</v>
      </c>
      <c r="R263" s="35">
        <f>((O263*P263)*2)+((P263*Q263)*2)</f>
        <v>1.012</v>
      </c>
      <c r="S263" s="40">
        <f>R263*10</f>
        <v>10.120000000000001</v>
      </c>
      <c r="T263" s="41">
        <f>O263*P263*Q263</f>
        <v>0.099</v>
      </c>
      <c r="U263" s="40">
        <f>T263*187.5</f>
        <v>18.5625</v>
      </c>
      <c r="V263" s="60">
        <f>U263+S263</f>
        <v>28.6825</v>
      </c>
      <c r="W263" s="34"/>
      <c r="X263" s="35"/>
      <c r="Y263" s="35"/>
      <c r="Z263" s="35"/>
      <c r="AA263" s="35"/>
      <c r="AB263" s="40"/>
      <c r="AC263" s="41"/>
      <c r="AD263" s="40"/>
      <c r="AE263" s="42"/>
      <c r="AF263" s="43"/>
    </row>
    <row r="264" spans="1:32" ht="12.75">
      <c r="A264" s="28"/>
      <c r="B264" s="29"/>
      <c r="C264" s="30"/>
      <c r="D264" s="29"/>
      <c r="E264" s="31"/>
      <c r="F264" s="31"/>
      <c r="G264" s="30"/>
      <c r="H264" s="32"/>
      <c r="I264" s="32"/>
      <c r="J264" s="29"/>
      <c r="K264" s="33"/>
      <c r="L264" s="30"/>
      <c r="M264" s="30"/>
      <c r="N264" s="34">
        <v>218</v>
      </c>
      <c r="O264" s="35">
        <v>1.26</v>
      </c>
      <c r="P264" s="35">
        <v>0.75</v>
      </c>
      <c r="Q264" s="35">
        <v>0.29</v>
      </c>
      <c r="R264" s="35">
        <f>((O264*P264)*2)+((P264*Q264)*2)</f>
        <v>2.325</v>
      </c>
      <c r="S264" s="40">
        <f>R264*10</f>
        <v>23.25</v>
      </c>
      <c r="T264" s="41">
        <f>O264*P264*Q264</f>
        <v>0.27405</v>
      </c>
      <c r="U264" s="40">
        <f>T264*187.5</f>
        <v>51.384375000000006</v>
      </c>
      <c r="V264" s="60">
        <f>U264+S264</f>
        <v>74.634375</v>
      </c>
      <c r="W264" s="34"/>
      <c r="X264" s="35"/>
      <c r="Y264" s="35"/>
      <c r="Z264" s="35"/>
      <c r="AA264" s="35"/>
      <c r="AB264" s="40"/>
      <c r="AC264" s="41"/>
      <c r="AD264" s="40"/>
      <c r="AE264" s="42"/>
      <c r="AF264" s="43"/>
    </row>
    <row r="265" spans="1:32" ht="12.75">
      <c r="A265" s="28"/>
      <c r="B265" s="29"/>
      <c r="C265" s="30"/>
      <c r="D265" s="29"/>
      <c r="E265" s="31"/>
      <c r="F265" s="31"/>
      <c r="G265" s="30"/>
      <c r="H265" s="32"/>
      <c r="I265" s="32"/>
      <c r="J265" s="29"/>
      <c r="K265" s="33"/>
      <c r="L265" s="30"/>
      <c r="M265" s="30"/>
      <c r="N265" s="34">
        <v>219</v>
      </c>
      <c r="O265" s="35">
        <v>1.28</v>
      </c>
      <c r="P265" s="35">
        <v>1.1</v>
      </c>
      <c r="Q265" s="35">
        <v>0.21</v>
      </c>
      <c r="R265" s="35">
        <f>((O265*P265)*2)+((P265*Q265)*2)</f>
        <v>3.2780000000000005</v>
      </c>
      <c r="S265" s="40">
        <f>R265*10</f>
        <v>32.78</v>
      </c>
      <c r="T265" s="41">
        <f>O265*P265*Q265</f>
        <v>0.29568</v>
      </c>
      <c r="U265" s="40">
        <f>T265*187.5</f>
        <v>55.44</v>
      </c>
      <c r="V265" s="60">
        <f>U265+S265</f>
        <v>88.22</v>
      </c>
      <c r="W265" s="34"/>
      <c r="X265" s="35"/>
      <c r="Y265" s="35"/>
      <c r="Z265" s="35"/>
      <c r="AA265" s="35"/>
      <c r="AB265" s="40"/>
      <c r="AC265" s="41"/>
      <c r="AD265" s="40"/>
      <c r="AE265" s="42"/>
      <c r="AF265" s="43"/>
    </row>
    <row r="266" spans="1:32" ht="12.75">
      <c r="A266" s="44"/>
      <c r="B266" s="45" t="s">
        <v>52</v>
      </c>
      <c r="C266" s="46"/>
      <c r="D266" s="45"/>
      <c r="E266" s="47"/>
      <c r="F266" s="47"/>
      <c r="G266" s="46"/>
      <c r="H266" s="48"/>
      <c r="I266" s="48"/>
      <c r="J266" s="45"/>
      <c r="K266" s="76">
        <f>SUM(K257:K265)</f>
        <v>0</v>
      </c>
      <c r="L266" s="46"/>
      <c r="M266" s="46"/>
      <c r="N266" s="50"/>
      <c r="O266" s="51"/>
      <c r="P266" s="51"/>
      <c r="Q266" s="51"/>
      <c r="R266" s="51"/>
      <c r="S266" s="56"/>
      <c r="T266" s="57"/>
      <c r="U266" s="56"/>
      <c r="V266" s="76">
        <f>SUM(V257:V265)</f>
        <v>500.44081250000005</v>
      </c>
      <c r="W266" s="50"/>
      <c r="X266" s="51"/>
      <c r="Y266" s="51"/>
      <c r="Z266" s="51"/>
      <c r="AA266" s="51"/>
      <c r="AB266" s="56"/>
      <c r="AC266" s="57"/>
      <c r="AD266" s="56"/>
      <c r="AE266" s="76">
        <f>SUM(AE257:AE265)</f>
        <v>0</v>
      </c>
      <c r="AF266" s="58">
        <f>K266+V266+AE266</f>
        <v>500.44081250000005</v>
      </c>
    </row>
    <row r="267" spans="1:32" ht="12.75">
      <c r="A267" s="12">
        <v>50</v>
      </c>
      <c r="B267" s="13" t="s">
        <v>112</v>
      </c>
      <c r="C267" s="14">
        <v>61</v>
      </c>
      <c r="D267" s="13" t="s">
        <v>61</v>
      </c>
      <c r="E267" s="15">
        <v>93.038</v>
      </c>
      <c r="F267" s="15">
        <v>703.556</v>
      </c>
      <c r="G267" s="14">
        <v>4</v>
      </c>
      <c r="H267" s="16">
        <v>20</v>
      </c>
      <c r="I267" s="16">
        <v>16</v>
      </c>
      <c r="J267" s="13">
        <f>PI()*G267*H267*I267/6</f>
        <v>670.2064327658226</v>
      </c>
      <c r="K267" s="17">
        <f>J267*5.25</f>
        <v>3518.5837720205686</v>
      </c>
      <c r="L267" s="14">
        <v>3</v>
      </c>
      <c r="M267" s="14">
        <v>1</v>
      </c>
      <c r="N267" s="18">
        <v>260</v>
      </c>
      <c r="O267" s="19">
        <v>0.99</v>
      </c>
      <c r="P267" s="19">
        <v>0.24</v>
      </c>
      <c r="Q267" s="19">
        <v>0.21</v>
      </c>
      <c r="R267" s="19">
        <f>((O267*P267)*2)+((P267*Q267)*2)</f>
        <v>0.576</v>
      </c>
      <c r="S267" s="24">
        <f>R267*10</f>
        <v>5.76</v>
      </c>
      <c r="T267" s="25">
        <f>O267*P267*Q267</f>
        <v>0.049895999999999996</v>
      </c>
      <c r="U267" s="24">
        <f>T267*187.5</f>
        <v>9.3555</v>
      </c>
      <c r="V267" s="59">
        <f>U267+S267</f>
        <v>15.115499999999999</v>
      </c>
      <c r="W267" s="18">
        <v>1</v>
      </c>
      <c r="X267" s="19">
        <v>2.55</v>
      </c>
      <c r="Y267" s="19">
        <v>0.73</v>
      </c>
      <c r="Z267" s="19">
        <v>0.43</v>
      </c>
      <c r="AA267" s="19">
        <f>((X267*Y267)*2+((Y267*Z267)*4+(X267*Z267)*4))</f>
        <v>9.3646</v>
      </c>
      <c r="AB267" s="24">
        <f>AA267*10</f>
        <v>93.64599999999999</v>
      </c>
      <c r="AC267" s="25">
        <f>X267*Y267*Z267</f>
        <v>0.800445</v>
      </c>
      <c r="AD267" s="24">
        <f>AC267*187.5</f>
        <v>150.0834375</v>
      </c>
      <c r="AE267" s="26">
        <f>AD267+AB267</f>
        <v>243.7294375</v>
      </c>
      <c r="AF267" s="27"/>
    </row>
    <row r="268" spans="1:32" ht="12.75">
      <c r="A268" s="28"/>
      <c r="B268" s="29"/>
      <c r="C268" s="30"/>
      <c r="D268" s="29"/>
      <c r="E268" s="31"/>
      <c r="F268" s="31"/>
      <c r="G268" s="30"/>
      <c r="H268" s="32"/>
      <c r="I268" s="32"/>
      <c r="J268" s="29"/>
      <c r="K268" s="33"/>
      <c r="L268" s="30"/>
      <c r="M268" s="30"/>
      <c r="N268" s="34">
        <v>262</v>
      </c>
      <c r="O268" s="35">
        <v>0.92</v>
      </c>
      <c r="P268" s="35">
        <v>0.6000000000000001</v>
      </c>
      <c r="Q268" s="35">
        <v>0.35</v>
      </c>
      <c r="R268" s="35">
        <f>((O268*P268)*2)+((P268*Q268)*2)</f>
        <v>1.5240000000000005</v>
      </c>
      <c r="S268" s="40">
        <f>R268*10</f>
        <v>15.240000000000006</v>
      </c>
      <c r="T268" s="41">
        <f>O268*P268*Q268</f>
        <v>0.19320000000000004</v>
      </c>
      <c r="U268" s="40">
        <f>T268*187.5</f>
        <v>36.22500000000001</v>
      </c>
      <c r="V268" s="60">
        <f>U268+S268</f>
        <v>51.46500000000002</v>
      </c>
      <c r="W268" s="34"/>
      <c r="X268" s="35"/>
      <c r="Y268" s="35"/>
      <c r="Z268" s="35"/>
      <c r="AA268" s="35"/>
      <c r="AB268" s="40"/>
      <c r="AC268" s="41"/>
      <c r="AD268" s="40"/>
      <c r="AE268" s="42"/>
      <c r="AF268" s="43"/>
    </row>
    <row r="269" spans="1:32" ht="12.75">
      <c r="A269" s="28"/>
      <c r="B269" s="29"/>
      <c r="C269" s="30"/>
      <c r="D269" s="29"/>
      <c r="E269" s="31"/>
      <c r="F269" s="31"/>
      <c r="G269" s="30"/>
      <c r="H269" s="32"/>
      <c r="I269" s="32"/>
      <c r="J269" s="29"/>
      <c r="K269" s="33"/>
      <c r="L269" s="30"/>
      <c r="M269" s="30"/>
      <c r="N269" s="34">
        <v>263</v>
      </c>
      <c r="O269" s="35">
        <v>0.75</v>
      </c>
      <c r="P269" s="35">
        <v>0.41</v>
      </c>
      <c r="Q269" s="35">
        <v>0.35</v>
      </c>
      <c r="R269" s="35">
        <f>((O269*P269)*2)+((P269*Q269)*2)</f>
        <v>0.9019999999999999</v>
      </c>
      <c r="S269" s="40">
        <f>R269*10</f>
        <v>9.02</v>
      </c>
      <c r="T269" s="41">
        <f>O269*P269*Q269</f>
        <v>0.107625</v>
      </c>
      <c r="U269" s="40">
        <f>T269*187.5</f>
        <v>20.1796875</v>
      </c>
      <c r="V269" s="60">
        <f>U269+S269</f>
        <v>29.1996875</v>
      </c>
      <c r="W269" s="34"/>
      <c r="X269" s="35"/>
      <c r="Y269" s="35"/>
      <c r="Z269" s="35"/>
      <c r="AA269" s="35"/>
      <c r="AB269" s="40"/>
      <c r="AC269" s="41"/>
      <c r="AD269" s="40"/>
      <c r="AE269" s="42"/>
      <c r="AF269" s="43"/>
    </row>
    <row r="270" spans="1:32" ht="12.75">
      <c r="A270" s="28"/>
      <c r="B270" s="29"/>
      <c r="C270" s="30">
        <v>62</v>
      </c>
      <c r="D270" s="29" t="s">
        <v>81</v>
      </c>
      <c r="E270" s="31">
        <v>93.211</v>
      </c>
      <c r="F270" s="31">
        <v>703.637</v>
      </c>
      <c r="G270" s="30">
        <v>3</v>
      </c>
      <c r="H270" s="32">
        <v>40</v>
      </c>
      <c r="I270" s="32">
        <v>25</v>
      </c>
      <c r="J270" s="29">
        <f>PI()*G270*H270*I270/6</f>
        <v>1570.7963267948965</v>
      </c>
      <c r="K270" s="33">
        <f>J270*5.25</f>
        <v>8246.680715673207</v>
      </c>
      <c r="L270" s="30">
        <v>7</v>
      </c>
      <c r="M270" s="30">
        <v>3</v>
      </c>
      <c r="N270" s="34">
        <v>265</v>
      </c>
      <c r="O270" s="35">
        <v>1.65</v>
      </c>
      <c r="P270" s="35">
        <v>0.29</v>
      </c>
      <c r="Q270" s="35">
        <v>0.29</v>
      </c>
      <c r="R270" s="35">
        <f>((O270*P270)*2)+((P270*Q270)*2)</f>
        <v>1.1251999999999998</v>
      </c>
      <c r="S270" s="40">
        <f>R270*10</f>
        <v>11.251999999999997</v>
      </c>
      <c r="T270" s="41">
        <f>O270*P270*Q270</f>
        <v>0.13876499999999997</v>
      </c>
      <c r="U270" s="40">
        <f>T270*187.5</f>
        <v>26.018437499999994</v>
      </c>
      <c r="V270" s="60">
        <f>U270+S270</f>
        <v>37.27043749999999</v>
      </c>
      <c r="W270" s="34">
        <v>2</v>
      </c>
      <c r="X270" s="35">
        <v>3</v>
      </c>
      <c r="Y270" s="35">
        <v>1.29</v>
      </c>
      <c r="Z270" s="35">
        <v>0.7</v>
      </c>
      <c r="AA270" s="35">
        <f>((X270*Y270)*2+((Y270*Z270)*4+(X270*Z270)*4))</f>
        <v>19.752</v>
      </c>
      <c r="AB270" s="40">
        <f>AA270*10</f>
        <v>197.51999999999998</v>
      </c>
      <c r="AC270" s="41">
        <f>X270*Y270*Z270</f>
        <v>2.709</v>
      </c>
      <c r="AD270" s="40">
        <f>AC270*187.5</f>
        <v>507.9375</v>
      </c>
      <c r="AE270" s="42">
        <f>AD270+AB270</f>
        <v>705.4575</v>
      </c>
      <c r="AF270" s="43"/>
    </row>
    <row r="271" spans="1:32" ht="12.75">
      <c r="A271" s="28"/>
      <c r="B271" s="29"/>
      <c r="C271" s="30"/>
      <c r="D271" s="29"/>
      <c r="E271" s="31"/>
      <c r="F271" s="31"/>
      <c r="G271" s="30"/>
      <c r="H271" s="32"/>
      <c r="I271" s="32"/>
      <c r="J271" s="29"/>
      <c r="K271" s="33"/>
      <c r="L271" s="30"/>
      <c r="M271" s="30"/>
      <c r="N271" s="34">
        <v>267</v>
      </c>
      <c r="O271" s="35">
        <v>0.51</v>
      </c>
      <c r="P271" s="35">
        <v>0.49</v>
      </c>
      <c r="Q271" s="35">
        <v>0.25</v>
      </c>
      <c r="R271" s="35">
        <f>((O271*P271)*2)+((P271*Q271)*2)</f>
        <v>0.7448</v>
      </c>
      <c r="S271" s="40">
        <f>R271*10</f>
        <v>7.448</v>
      </c>
      <c r="T271" s="41">
        <f>O271*P271*Q271</f>
        <v>0.062475</v>
      </c>
      <c r="U271" s="40">
        <f>T271*187.5</f>
        <v>11.7140625</v>
      </c>
      <c r="V271" s="60">
        <f>U271+S271</f>
        <v>19.1620625</v>
      </c>
      <c r="W271" s="34">
        <v>3</v>
      </c>
      <c r="X271" s="35">
        <v>2.15</v>
      </c>
      <c r="Y271" s="35">
        <v>0.9</v>
      </c>
      <c r="Z271" s="35">
        <v>0.42</v>
      </c>
      <c r="AA271" s="35">
        <f>((X271*Y271)*2+((Y271*Z271)*4+(X271*Z271)*4))</f>
        <v>8.994</v>
      </c>
      <c r="AB271" s="40">
        <f>AA271*10</f>
        <v>89.94</v>
      </c>
      <c r="AC271" s="41">
        <f>X271*Y271*Z271</f>
        <v>0.8127</v>
      </c>
      <c r="AD271" s="40">
        <f>AC271*187.5</f>
        <v>152.38125</v>
      </c>
      <c r="AE271" s="42">
        <f>AD271+AB271</f>
        <v>242.32125</v>
      </c>
      <c r="AF271" s="43"/>
    </row>
    <row r="272" spans="1:32" ht="12.75">
      <c r="A272" s="28"/>
      <c r="B272" s="29"/>
      <c r="C272" s="30"/>
      <c r="D272" s="29"/>
      <c r="E272" s="31"/>
      <c r="F272" s="31"/>
      <c r="G272" s="30"/>
      <c r="H272" s="32"/>
      <c r="I272" s="32"/>
      <c r="J272" s="29"/>
      <c r="K272" s="33"/>
      <c r="L272" s="30"/>
      <c r="M272" s="30"/>
      <c r="N272" s="34">
        <v>268</v>
      </c>
      <c r="O272" s="35">
        <v>0.4</v>
      </c>
      <c r="P272" s="35">
        <v>0.30000000000000004</v>
      </c>
      <c r="Q272" s="35">
        <v>0.28</v>
      </c>
      <c r="R272" s="35">
        <f>((O272*P272)*2)+((P272*Q272)*2)</f>
        <v>0.4080000000000001</v>
      </c>
      <c r="S272" s="40">
        <f>R272*10</f>
        <v>4.080000000000001</v>
      </c>
      <c r="T272" s="41">
        <f>O272*P272*Q272</f>
        <v>0.03360000000000001</v>
      </c>
      <c r="U272" s="40">
        <f>T272*187.5</f>
        <v>6.3000000000000025</v>
      </c>
      <c r="V272" s="60">
        <f>U272+S272</f>
        <v>10.380000000000003</v>
      </c>
      <c r="W272" s="34">
        <v>4</v>
      </c>
      <c r="X272" s="35">
        <v>2.2</v>
      </c>
      <c r="Y272" s="35">
        <v>0.68</v>
      </c>
      <c r="Z272" s="35">
        <v>0.42</v>
      </c>
      <c r="AA272" s="35">
        <f>((X272*Y272)*2+((Y272*Z272)*4+(X272*Z272)*4))</f>
        <v>7.830400000000001</v>
      </c>
      <c r="AB272" s="40">
        <f>AA272*10</f>
        <v>78.304</v>
      </c>
      <c r="AC272" s="41">
        <f>X272*Y272*Z272</f>
        <v>0.6283200000000001</v>
      </c>
      <c r="AD272" s="40">
        <f>AC272*187.5</f>
        <v>117.81000000000002</v>
      </c>
      <c r="AE272" s="42">
        <f>AD272+AB272</f>
        <v>196.11400000000003</v>
      </c>
      <c r="AF272" s="43"/>
    </row>
    <row r="273" spans="1:32" ht="12.75">
      <c r="A273" s="28"/>
      <c r="B273" s="29"/>
      <c r="C273" s="30"/>
      <c r="D273" s="29"/>
      <c r="E273" s="31"/>
      <c r="F273" s="31"/>
      <c r="G273" s="30"/>
      <c r="H273" s="32"/>
      <c r="I273" s="32"/>
      <c r="J273" s="29"/>
      <c r="K273" s="33"/>
      <c r="L273" s="30"/>
      <c r="M273" s="30"/>
      <c r="N273" s="34">
        <v>270</v>
      </c>
      <c r="O273" s="35">
        <v>0.88</v>
      </c>
      <c r="P273" s="35">
        <v>0.44</v>
      </c>
      <c r="Q273" s="35">
        <v>0.30000000000000004</v>
      </c>
      <c r="R273" s="35">
        <f>((O273*P273)*2)+((P273*Q273)*2)</f>
        <v>1.0384</v>
      </c>
      <c r="S273" s="40">
        <f>R273*10</f>
        <v>10.384</v>
      </c>
      <c r="T273" s="41">
        <f>O273*P273*Q273</f>
        <v>0.11616000000000001</v>
      </c>
      <c r="U273" s="40">
        <f>T273*187.5</f>
        <v>21.78</v>
      </c>
      <c r="V273" s="60">
        <f>U273+S273</f>
        <v>32.164</v>
      </c>
      <c r="W273" s="34"/>
      <c r="X273" s="35"/>
      <c r="Y273" s="35"/>
      <c r="Z273" s="35"/>
      <c r="AA273" s="35"/>
      <c r="AB273" s="40"/>
      <c r="AC273" s="41"/>
      <c r="AD273" s="40"/>
      <c r="AE273" s="42"/>
      <c r="AF273" s="43"/>
    </row>
    <row r="274" spans="1:32" ht="12.75">
      <c r="A274" s="28"/>
      <c r="B274" s="29"/>
      <c r="C274" s="30"/>
      <c r="D274" s="29"/>
      <c r="E274" s="31"/>
      <c r="F274" s="31"/>
      <c r="G274" s="30"/>
      <c r="H274" s="32"/>
      <c r="I274" s="32"/>
      <c r="J274" s="29"/>
      <c r="K274" s="33"/>
      <c r="L274" s="30"/>
      <c r="M274" s="30"/>
      <c r="N274" s="34">
        <v>271</v>
      </c>
      <c r="O274" s="35">
        <v>0.9</v>
      </c>
      <c r="P274" s="35">
        <v>0.42</v>
      </c>
      <c r="Q274" s="35">
        <v>0.30000000000000004</v>
      </c>
      <c r="R274" s="35">
        <f>((O274*P274)*2)+((P274*Q274)*2)</f>
        <v>1.008</v>
      </c>
      <c r="S274" s="40">
        <f>R274*10</f>
        <v>10.08</v>
      </c>
      <c r="T274" s="41">
        <f>O274*P274*Q274</f>
        <v>0.11340000000000001</v>
      </c>
      <c r="U274" s="40">
        <f>T274*187.5</f>
        <v>21.262500000000003</v>
      </c>
      <c r="V274" s="60">
        <f>U274+S274</f>
        <v>31.3425</v>
      </c>
      <c r="W274" s="34"/>
      <c r="X274" s="35"/>
      <c r="Y274" s="35"/>
      <c r="Z274" s="35"/>
      <c r="AA274" s="35"/>
      <c r="AB274" s="40"/>
      <c r="AC274" s="41"/>
      <c r="AD274" s="40"/>
      <c r="AE274" s="42"/>
      <c r="AF274" s="43"/>
    </row>
    <row r="275" spans="1:32" ht="12.75">
      <c r="A275" s="28"/>
      <c r="B275" s="29"/>
      <c r="C275" s="30"/>
      <c r="D275" s="29"/>
      <c r="E275" s="31"/>
      <c r="F275" s="31"/>
      <c r="G275" s="30"/>
      <c r="H275" s="32"/>
      <c r="I275" s="32"/>
      <c r="J275" s="29"/>
      <c r="K275" s="33"/>
      <c r="L275" s="30"/>
      <c r="M275" s="30"/>
      <c r="N275" s="34">
        <v>521</v>
      </c>
      <c r="O275" s="35">
        <v>0.65</v>
      </c>
      <c r="P275" s="35">
        <v>0.42</v>
      </c>
      <c r="Q275" s="35">
        <v>0.23</v>
      </c>
      <c r="R275" s="35">
        <f>((O275*P275)*2)+((P275*Q275)*2)</f>
        <v>0.7392000000000001</v>
      </c>
      <c r="S275" s="40">
        <f>R275*10</f>
        <v>7.392000000000001</v>
      </c>
      <c r="T275" s="41">
        <f>O275*P275*Q275</f>
        <v>0.06279000000000001</v>
      </c>
      <c r="U275" s="40">
        <f>T275*187.5</f>
        <v>11.773125000000002</v>
      </c>
      <c r="V275" s="60">
        <f>U275+S275</f>
        <v>19.165125000000003</v>
      </c>
      <c r="W275" s="34"/>
      <c r="X275" s="35"/>
      <c r="Y275" s="35"/>
      <c r="Z275" s="35"/>
      <c r="AA275" s="35"/>
      <c r="AB275" s="40"/>
      <c r="AC275" s="41"/>
      <c r="AD275" s="40"/>
      <c r="AE275" s="42"/>
      <c r="AF275" s="43"/>
    </row>
    <row r="276" spans="1:32" ht="12.75">
      <c r="A276" s="28"/>
      <c r="B276" s="29"/>
      <c r="C276" s="30"/>
      <c r="D276" s="29"/>
      <c r="E276" s="31"/>
      <c r="F276" s="31"/>
      <c r="G276" s="30"/>
      <c r="H276" s="32"/>
      <c r="I276" s="32"/>
      <c r="J276" s="29"/>
      <c r="K276" s="33"/>
      <c r="L276" s="30"/>
      <c r="M276" s="30"/>
      <c r="N276" s="34">
        <v>522</v>
      </c>
      <c r="O276" s="35">
        <v>0.61</v>
      </c>
      <c r="P276" s="35">
        <v>0.4</v>
      </c>
      <c r="Q276" s="35">
        <v>0.18</v>
      </c>
      <c r="R276" s="35">
        <f>((O276*P276)*2)+((P276*Q276)*2)</f>
        <v>0.632</v>
      </c>
      <c r="S276" s="40">
        <f>R276*10</f>
        <v>6.32</v>
      </c>
      <c r="T276" s="41">
        <f>O276*P276*Q276</f>
        <v>0.04392</v>
      </c>
      <c r="U276" s="40">
        <f>T276*187.5</f>
        <v>8.235</v>
      </c>
      <c r="V276" s="60">
        <f>U276+S276</f>
        <v>14.555</v>
      </c>
      <c r="W276" s="34"/>
      <c r="X276" s="35"/>
      <c r="Y276" s="35"/>
      <c r="Z276" s="35"/>
      <c r="AA276" s="35"/>
      <c r="AB276" s="40"/>
      <c r="AC276" s="41"/>
      <c r="AD276" s="40"/>
      <c r="AE276" s="42"/>
      <c r="AF276" s="43"/>
    </row>
    <row r="277" spans="1:32" ht="12.75">
      <c r="A277" s="28"/>
      <c r="B277" s="29"/>
      <c r="C277" s="30">
        <v>63</v>
      </c>
      <c r="D277" s="29" t="s">
        <v>56</v>
      </c>
      <c r="E277" s="31">
        <v>93.338</v>
      </c>
      <c r="F277" s="31">
        <v>703.529</v>
      </c>
      <c r="G277" s="30">
        <v>5</v>
      </c>
      <c r="H277" s="32">
        <v>30</v>
      </c>
      <c r="I277" s="32">
        <v>30</v>
      </c>
      <c r="J277" s="29">
        <f>PI()*G277*H277*I277/6</f>
        <v>2356.194490192345</v>
      </c>
      <c r="K277" s="33">
        <f>J277*5.25</f>
        <v>12370.02107350981</v>
      </c>
      <c r="L277" s="30">
        <v>1</v>
      </c>
      <c r="M277" s="30">
        <v>0</v>
      </c>
      <c r="N277" s="34">
        <v>272</v>
      </c>
      <c r="O277" s="35">
        <v>1.66</v>
      </c>
      <c r="P277" s="35">
        <v>1.04</v>
      </c>
      <c r="Q277" s="35">
        <v>0.65</v>
      </c>
      <c r="R277" s="35">
        <f>((O277*P277)*2)+((P277*Q277)*2)</f>
        <v>4.8048</v>
      </c>
      <c r="S277" s="40">
        <f>R277*10</f>
        <v>48.048</v>
      </c>
      <c r="T277" s="41">
        <f>O277*P277*Q277</f>
        <v>1.12216</v>
      </c>
      <c r="U277" s="40">
        <f>T277*187.5</f>
        <v>210.405</v>
      </c>
      <c r="V277" s="60">
        <f>U277+S277</f>
        <v>258.453</v>
      </c>
      <c r="W277" s="34"/>
      <c r="X277" s="35"/>
      <c r="Y277" s="35"/>
      <c r="Z277" s="35"/>
      <c r="AA277" s="35"/>
      <c r="AB277" s="40"/>
      <c r="AC277" s="41"/>
      <c r="AD277" s="40"/>
      <c r="AE277" s="42"/>
      <c r="AF277" s="43"/>
    </row>
    <row r="278" spans="1:32" ht="12.75">
      <c r="A278" s="28"/>
      <c r="B278" s="29"/>
      <c r="C278" s="30">
        <v>64</v>
      </c>
      <c r="D278" s="29" t="s">
        <v>60</v>
      </c>
      <c r="E278" s="31">
        <v>93.012</v>
      </c>
      <c r="F278" s="31">
        <v>703.535</v>
      </c>
      <c r="G278" s="30">
        <v>3</v>
      </c>
      <c r="H278" s="32">
        <v>24</v>
      </c>
      <c r="I278" s="32">
        <v>16</v>
      </c>
      <c r="J278" s="29">
        <f>PI()*G278*H278*I278/6</f>
        <v>603.1857894892403</v>
      </c>
      <c r="K278" s="33">
        <f>J278*5.25</f>
        <v>3166.7253948185116</v>
      </c>
      <c r="L278" s="30">
        <v>0</v>
      </c>
      <c r="M278" s="30">
        <v>1</v>
      </c>
      <c r="N278" s="34"/>
      <c r="O278" s="35"/>
      <c r="P278" s="35"/>
      <c r="Q278" s="35"/>
      <c r="R278" s="35"/>
      <c r="S278" s="40"/>
      <c r="T278" s="41"/>
      <c r="U278" s="40"/>
      <c r="V278" s="60"/>
      <c r="W278" s="34" t="s">
        <v>55</v>
      </c>
      <c r="X278" s="35"/>
      <c r="Y278" s="35"/>
      <c r="Z278" s="35"/>
      <c r="AA278" s="35"/>
      <c r="AB278" s="40">
        <v>90</v>
      </c>
      <c r="AC278" s="41"/>
      <c r="AD278" s="40">
        <v>151</v>
      </c>
      <c r="AE278" s="42">
        <f>AD278+AB278</f>
        <v>241</v>
      </c>
      <c r="AF278" s="43"/>
    </row>
    <row r="279" spans="1:32" ht="12.75">
      <c r="A279" s="28"/>
      <c r="B279" s="29"/>
      <c r="C279" s="30">
        <v>65</v>
      </c>
      <c r="D279" s="29" t="s">
        <v>9</v>
      </c>
      <c r="E279" s="31">
        <v>93.031</v>
      </c>
      <c r="F279" s="31">
        <v>703.472</v>
      </c>
      <c r="G279" s="30">
        <v>4</v>
      </c>
      <c r="H279" s="32">
        <v>40</v>
      </c>
      <c r="I279" s="32">
        <v>20</v>
      </c>
      <c r="J279" s="29">
        <f>PI()*G279*H279*I279/6</f>
        <v>1675.5160819145565</v>
      </c>
      <c r="K279" s="33">
        <f>J279*5.25</f>
        <v>8796.459430051422</v>
      </c>
      <c r="L279" s="30">
        <v>2</v>
      </c>
      <c r="M279" s="30">
        <v>3</v>
      </c>
      <c r="N279" s="34">
        <v>273</v>
      </c>
      <c r="O279" s="35">
        <v>0.31</v>
      </c>
      <c r="P279" s="35">
        <v>0.32</v>
      </c>
      <c r="Q279" s="35">
        <v>0.12</v>
      </c>
      <c r="R279" s="35">
        <f>((O279*P279)*2)+((P279*Q279)*2)</f>
        <v>0.2752</v>
      </c>
      <c r="S279" s="40">
        <f>R279*10</f>
        <v>2.752</v>
      </c>
      <c r="T279" s="41">
        <f>O279*P279*Q279</f>
        <v>0.011904</v>
      </c>
      <c r="U279" s="40">
        <f>T279*187.5</f>
        <v>2.2319999999999998</v>
      </c>
      <c r="V279" s="60">
        <f>U279+S279</f>
        <v>4.984</v>
      </c>
      <c r="W279" s="34">
        <v>5</v>
      </c>
      <c r="X279" s="35">
        <v>2.45</v>
      </c>
      <c r="Y279" s="35">
        <v>0.48</v>
      </c>
      <c r="Z279" s="35">
        <v>0.43</v>
      </c>
      <c r="AA279" s="35">
        <f>((X279*Y279)*2+((Y279*Z279)*4+(X279*Z279)*4))</f>
        <v>7.3916</v>
      </c>
      <c r="AB279" s="40">
        <f>AA279*10</f>
        <v>73.916</v>
      </c>
      <c r="AC279" s="41">
        <f>X279*Y279*Z279</f>
        <v>0.50568</v>
      </c>
      <c r="AD279" s="40">
        <f>AC279*187.5</f>
        <v>94.815</v>
      </c>
      <c r="AE279" s="42">
        <f>AD279+AB279</f>
        <v>168.731</v>
      </c>
      <c r="AF279" s="43"/>
    </row>
    <row r="280" spans="1:32" ht="12.75">
      <c r="A280" s="28"/>
      <c r="B280" s="29"/>
      <c r="C280" s="30"/>
      <c r="D280" s="29"/>
      <c r="E280" s="31"/>
      <c r="F280" s="31"/>
      <c r="G280" s="30"/>
      <c r="H280" s="32"/>
      <c r="I280" s="32"/>
      <c r="J280" s="29"/>
      <c r="K280" s="33"/>
      <c r="L280" s="30"/>
      <c r="M280" s="30"/>
      <c r="N280" s="34">
        <v>274</v>
      </c>
      <c r="O280" s="35">
        <v>0.7</v>
      </c>
      <c r="P280" s="35">
        <v>0.31</v>
      </c>
      <c r="Q280" s="35">
        <v>0.23</v>
      </c>
      <c r="R280" s="35">
        <f>((O280*P280)*2)+((P280*Q280)*2)</f>
        <v>0.5766</v>
      </c>
      <c r="S280" s="40">
        <f>R280*10</f>
        <v>5.766</v>
      </c>
      <c r="T280" s="41">
        <f>O280*P280*Q280</f>
        <v>0.04991</v>
      </c>
      <c r="U280" s="40">
        <f>T280*187.5</f>
        <v>9.358125000000001</v>
      </c>
      <c r="V280" s="60">
        <f>U280+S280</f>
        <v>15.124125000000001</v>
      </c>
      <c r="W280" s="34">
        <v>6</v>
      </c>
      <c r="X280" s="35">
        <v>2.36</v>
      </c>
      <c r="Y280" s="35">
        <v>0.93</v>
      </c>
      <c r="Z280" s="35">
        <v>0.52</v>
      </c>
      <c r="AA280" s="35">
        <f>((X280*Y280)*2+((Y280*Z280)*4+(X280*Z280)*4))</f>
        <v>11.232800000000001</v>
      </c>
      <c r="AB280" s="40">
        <f>AA280*10</f>
        <v>112.328</v>
      </c>
      <c r="AC280" s="41">
        <f>X280*Y280*Z280</f>
        <v>1.1412959999999999</v>
      </c>
      <c r="AD280" s="40">
        <f>AC280*187.5</f>
        <v>213.99299999999997</v>
      </c>
      <c r="AE280" s="42">
        <f>AD280+AB280</f>
        <v>326.32099999999997</v>
      </c>
      <c r="AF280" s="43"/>
    </row>
    <row r="281" spans="1:32" ht="12.75">
      <c r="A281" s="28"/>
      <c r="B281" s="29"/>
      <c r="C281" s="30"/>
      <c r="D281" s="29"/>
      <c r="E281" s="31"/>
      <c r="F281" s="31"/>
      <c r="G281" s="30"/>
      <c r="H281" s="32"/>
      <c r="I281" s="32"/>
      <c r="J281" s="29"/>
      <c r="K281" s="33"/>
      <c r="L281" s="30"/>
      <c r="M281" s="30"/>
      <c r="N281" s="34"/>
      <c r="O281" s="35"/>
      <c r="P281" s="35"/>
      <c r="Q281" s="35"/>
      <c r="R281" s="35"/>
      <c r="S281" s="40"/>
      <c r="T281" s="41"/>
      <c r="U281" s="40"/>
      <c r="V281" s="60"/>
      <c r="W281" s="34" t="s">
        <v>55</v>
      </c>
      <c r="X281" s="35"/>
      <c r="Y281" s="35"/>
      <c r="Z281" s="35"/>
      <c r="AA281" s="35"/>
      <c r="AB281" s="40">
        <v>90</v>
      </c>
      <c r="AC281" s="41"/>
      <c r="AD281" s="40">
        <v>151</v>
      </c>
      <c r="AE281" s="42">
        <f>AD281+AB281</f>
        <v>241</v>
      </c>
      <c r="AF281" s="43"/>
    </row>
    <row r="282" spans="1:32" ht="12.75">
      <c r="A282" s="28"/>
      <c r="B282" s="29"/>
      <c r="C282" s="30">
        <v>66</v>
      </c>
      <c r="D282" s="29" t="s">
        <v>82</v>
      </c>
      <c r="E282" s="31">
        <v>93.009</v>
      </c>
      <c r="F282" s="31">
        <v>703.499</v>
      </c>
      <c r="G282" s="30">
        <v>4</v>
      </c>
      <c r="H282" s="32">
        <v>30</v>
      </c>
      <c r="I282" s="32">
        <v>20</v>
      </c>
      <c r="J282" s="29">
        <f>PI()*G282*H282*I282/6</f>
        <v>1256.6370614359173</v>
      </c>
      <c r="K282" s="33">
        <f>J282*5.25</f>
        <v>6597.344572538565</v>
      </c>
      <c r="L282" s="30">
        <v>11</v>
      </c>
      <c r="M282" s="30">
        <v>0</v>
      </c>
      <c r="N282" s="34">
        <v>276</v>
      </c>
      <c r="O282" s="35">
        <v>1.5</v>
      </c>
      <c r="P282" s="35">
        <v>0.7</v>
      </c>
      <c r="Q282" s="35">
        <v>0.4</v>
      </c>
      <c r="R282" s="35">
        <f>((O282*P282)*2)+((P282*Q282)*2)</f>
        <v>2.6599999999999997</v>
      </c>
      <c r="S282" s="40">
        <f>R282*10</f>
        <v>26.599999999999998</v>
      </c>
      <c r="T282" s="41">
        <f>O282*P282*Q282</f>
        <v>0.41999999999999993</v>
      </c>
      <c r="U282" s="40">
        <f>T282*187.5</f>
        <v>78.74999999999999</v>
      </c>
      <c r="V282" s="60">
        <f>U282+S282</f>
        <v>105.34999999999998</v>
      </c>
      <c r="W282" s="34"/>
      <c r="X282" s="35"/>
      <c r="Y282" s="35"/>
      <c r="Z282" s="35"/>
      <c r="AA282" s="35"/>
      <c r="AB282" s="40"/>
      <c r="AC282" s="41"/>
      <c r="AD282" s="40"/>
      <c r="AE282" s="42"/>
      <c r="AF282" s="43"/>
    </row>
    <row r="283" spans="1:32" ht="12.75">
      <c r="A283" s="28"/>
      <c r="B283" s="29"/>
      <c r="C283" s="30"/>
      <c r="D283" s="29"/>
      <c r="E283" s="31"/>
      <c r="F283" s="31"/>
      <c r="G283" s="30"/>
      <c r="H283" s="32"/>
      <c r="I283" s="32"/>
      <c r="J283" s="29"/>
      <c r="K283" s="33"/>
      <c r="L283" s="30"/>
      <c r="M283" s="30"/>
      <c r="N283" s="34">
        <v>279</v>
      </c>
      <c r="O283" s="35">
        <v>2.34</v>
      </c>
      <c r="P283" s="35">
        <v>0.92</v>
      </c>
      <c r="Q283" s="35">
        <v>0.35</v>
      </c>
      <c r="R283" s="35">
        <f>((O283*P283)*2)+((P283*Q283)*2)</f>
        <v>4.9496</v>
      </c>
      <c r="S283" s="40">
        <f>R283*10</f>
        <v>49.496</v>
      </c>
      <c r="T283" s="41">
        <f>O283*P283*Q283</f>
        <v>0.7534799999999999</v>
      </c>
      <c r="U283" s="40">
        <f>T283*187.5</f>
        <v>141.27749999999997</v>
      </c>
      <c r="V283" s="60">
        <f>U283+S283</f>
        <v>190.77349999999998</v>
      </c>
      <c r="W283" s="34"/>
      <c r="X283" s="35"/>
      <c r="Y283" s="35"/>
      <c r="Z283" s="35"/>
      <c r="AA283" s="35"/>
      <c r="AB283" s="40"/>
      <c r="AC283" s="41"/>
      <c r="AD283" s="40"/>
      <c r="AE283" s="42"/>
      <c r="AF283" s="43"/>
    </row>
    <row r="284" spans="1:32" ht="12.75">
      <c r="A284" s="28"/>
      <c r="B284" s="29"/>
      <c r="C284" s="30"/>
      <c r="D284" s="29"/>
      <c r="E284" s="31"/>
      <c r="F284" s="31"/>
      <c r="G284" s="30"/>
      <c r="H284" s="32"/>
      <c r="I284" s="32"/>
      <c r="J284" s="29"/>
      <c r="K284" s="33"/>
      <c r="L284" s="30"/>
      <c r="M284" s="30"/>
      <c r="N284" s="34">
        <v>280</v>
      </c>
      <c r="O284" s="35">
        <v>0.74</v>
      </c>
      <c r="P284" s="35">
        <v>0.42</v>
      </c>
      <c r="Q284" s="35">
        <v>0.45</v>
      </c>
      <c r="R284" s="35">
        <f>((O284*P284)*2)+((P284*Q284)*2)</f>
        <v>0.9995999999999999</v>
      </c>
      <c r="S284" s="40">
        <f>R284*10</f>
        <v>9.995999999999999</v>
      </c>
      <c r="T284" s="41">
        <f>O284*P284*Q284</f>
        <v>0.13985999999999998</v>
      </c>
      <c r="U284" s="40">
        <f>T284*187.5</f>
        <v>26.223749999999995</v>
      </c>
      <c r="V284" s="60">
        <f>U284+S284</f>
        <v>36.21974999999999</v>
      </c>
      <c r="W284" s="34"/>
      <c r="X284" s="35"/>
      <c r="Y284" s="35"/>
      <c r="Z284" s="35"/>
      <c r="AA284" s="35"/>
      <c r="AB284" s="40"/>
      <c r="AC284" s="41"/>
      <c r="AD284" s="40"/>
      <c r="AE284" s="42"/>
      <c r="AF284" s="43"/>
    </row>
    <row r="285" spans="1:32" ht="12.75">
      <c r="A285" s="28"/>
      <c r="B285" s="29"/>
      <c r="C285" s="30"/>
      <c r="D285" s="29"/>
      <c r="E285" s="31"/>
      <c r="F285" s="31"/>
      <c r="G285" s="30"/>
      <c r="H285" s="32"/>
      <c r="I285" s="32"/>
      <c r="J285" s="29"/>
      <c r="K285" s="33"/>
      <c r="L285" s="30"/>
      <c r="M285" s="30"/>
      <c r="N285" s="34">
        <v>281</v>
      </c>
      <c r="O285" s="35">
        <v>0.65</v>
      </c>
      <c r="P285" s="35">
        <v>0.43</v>
      </c>
      <c r="Q285" s="35">
        <v>0.4</v>
      </c>
      <c r="R285" s="35">
        <f>((O285*P285)*2)+((P285*Q285)*2)</f>
        <v>0.903</v>
      </c>
      <c r="S285" s="40">
        <f>R285*10</f>
        <v>9.030000000000001</v>
      </c>
      <c r="T285" s="41">
        <f>O285*P285*Q285</f>
        <v>0.11180000000000001</v>
      </c>
      <c r="U285" s="40">
        <f>T285*187.5</f>
        <v>20.962500000000002</v>
      </c>
      <c r="V285" s="60">
        <f>U285+S285</f>
        <v>29.992500000000003</v>
      </c>
      <c r="W285" s="34"/>
      <c r="X285" s="35"/>
      <c r="Y285" s="35"/>
      <c r="Z285" s="35"/>
      <c r="AA285" s="35"/>
      <c r="AB285" s="40"/>
      <c r="AC285" s="41"/>
      <c r="AD285" s="40"/>
      <c r="AE285" s="42"/>
      <c r="AF285" s="43"/>
    </row>
    <row r="286" spans="1:32" ht="12.75">
      <c r="A286" s="28"/>
      <c r="B286" s="29"/>
      <c r="C286" s="30"/>
      <c r="D286" s="29"/>
      <c r="E286" s="31"/>
      <c r="F286" s="31"/>
      <c r="G286" s="30"/>
      <c r="H286" s="32"/>
      <c r="I286" s="32"/>
      <c r="J286" s="29"/>
      <c r="K286" s="33"/>
      <c r="L286" s="30"/>
      <c r="M286" s="30"/>
      <c r="N286" s="34">
        <v>282</v>
      </c>
      <c r="O286" s="35">
        <v>2.36</v>
      </c>
      <c r="P286" s="35">
        <v>0.79</v>
      </c>
      <c r="Q286" s="35">
        <v>0.44</v>
      </c>
      <c r="R286" s="35">
        <f>((O286*P286)*2)+((P286*Q286)*2)</f>
        <v>4.424</v>
      </c>
      <c r="S286" s="40">
        <f>R286*10</f>
        <v>44.24</v>
      </c>
      <c r="T286" s="41">
        <f>O286*P286*Q286</f>
        <v>0.8203360000000001</v>
      </c>
      <c r="U286" s="40">
        <f>T286*187.5</f>
        <v>153.81300000000002</v>
      </c>
      <c r="V286" s="60">
        <f>U286+S286</f>
        <v>198.05300000000003</v>
      </c>
      <c r="W286" s="34"/>
      <c r="X286" s="35"/>
      <c r="Y286" s="35"/>
      <c r="Z286" s="35"/>
      <c r="AA286" s="35"/>
      <c r="AB286" s="40"/>
      <c r="AC286" s="41"/>
      <c r="AD286" s="40"/>
      <c r="AE286" s="42"/>
      <c r="AF286" s="43"/>
    </row>
    <row r="287" spans="1:32" ht="12.75">
      <c r="A287" s="28"/>
      <c r="B287" s="29"/>
      <c r="C287" s="30"/>
      <c r="D287" s="29"/>
      <c r="E287" s="31"/>
      <c r="F287" s="31"/>
      <c r="G287" s="30"/>
      <c r="H287" s="32"/>
      <c r="I287" s="32"/>
      <c r="J287" s="29"/>
      <c r="K287" s="33"/>
      <c r="L287" s="30"/>
      <c r="M287" s="30"/>
      <c r="N287" s="34">
        <v>283</v>
      </c>
      <c r="O287" s="35">
        <v>0.85</v>
      </c>
      <c r="P287" s="35">
        <v>0.52</v>
      </c>
      <c r="Q287" s="35">
        <v>0.32</v>
      </c>
      <c r="R287" s="35">
        <f>((O287*P287)*2)+((P287*Q287)*2)</f>
        <v>1.2168</v>
      </c>
      <c r="S287" s="40">
        <f>R287*10</f>
        <v>12.168000000000001</v>
      </c>
      <c r="T287" s="41">
        <f>O287*P287*Q287</f>
        <v>0.14144</v>
      </c>
      <c r="U287" s="40">
        <f>T287*187.5</f>
        <v>26.520000000000003</v>
      </c>
      <c r="V287" s="60">
        <f>U287+S287</f>
        <v>38.688</v>
      </c>
      <c r="W287" s="34"/>
      <c r="X287" s="35"/>
      <c r="Y287" s="35"/>
      <c r="Z287" s="35"/>
      <c r="AA287" s="35"/>
      <c r="AB287" s="40"/>
      <c r="AC287" s="41"/>
      <c r="AD287" s="40"/>
      <c r="AE287" s="42"/>
      <c r="AF287" s="43"/>
    </row>
    <row r="288" spans="1:32" ht="12.75">
      <c r="A288" s="28"/>
      <c r="B288" s="29"/>
      <c r="C288" s="30"/>
      <c r="D288" s="29"/>
      <c r="E288" s="31"/>
      <c r="F288" s="31"/>
      <c r="G288" s="30"/>
      <c r="H288" s="32"/>
      <c r="I288" s="32"/>
      <c r="J288" s="29"/>
      <c r="K288" s="33"/>
      <c r="L288" s="30"/>
      <c r="M288" s="30"/>
      <c r="N288" s="34">
        <v>284</v>
      </c>
      <c r="O288" s="35">
        <v>0.69</v>
      </c>
      <c r="P288" s="35">
        <v>0.24</v>
      </c>
      <c r="Q288" s="35">
        <v>0.17</v>
      </c>
      <c r="R288" s="35">
        <f>((O288*P288)*2)+((P288*Q288)*2)</f>
        <v>0.41279999999999994</v>
      </c>
      <c r="S288" s="40">
        <f>R288*10</f>
        <v>4.127999999999999</v>
      </c>
      <c r="T288" s="41">
        <f>O288*P288*Q288</f>
        <v>0.028151999999999996</v>
      </c>
      <c r="U288" s="40">
        <f>T288*187.5</f>
        <v>5.278499999999999</v>
      </c>
      <c r="V288" s="60">
        <f>U288+S288</f>
        <v>9.406499999999998</v>
      </c>
      <c r="W288" s="34"/>
      <c r="X288" s="35"/>
      <c r="Y288" s="35"/>
      <c r="Z288" s="35"/>
      <c r="AA288" s="35"/>
      <c r="AB288" s="40"/>
      <c r="AC288" s="41"/>
      <c r="AD288" s="40"/>
      <c r="AE288" s="42"/>
      <c r="AF288" s="43"/>
    </row>
    <row r="289" spans="1:32" ht="12.75">
      <c r="A289" s="28"/>
      <c r="B289" s="29"/>
      <c r="C289" s="30"/>
      <c r="D289" s="29"/>
      <c r="E289" s="31"/>
      <c r="F289" s="31"/>
      <c r="G289" s="30"/>
      <c r="H289" s="32"/>
      <c r="I289" s="32"/>
      <c r="J289" s="29"/>
      <c r="K289" s="33"/>
      <c r="L289" s="30"/>
      <c r="M289" s="30"/>
      <c r="N289" s="34">
        <v>285</v>
      </c>
      <c r="O289" s="35">
        <v>0.87</v>
      </c>
      <c r="P289" s="35">
        <v>0.45</v>
      </c>
      <c r="Q289" s="35">
        <v>0.26</v>
      </c>
      <c r="R289" s="35">
        <f>((O289*P289)*2)+((P289*Q289)*2)</f>
        <v>1.0170000000000001</v>
      </c>
      <c r="S289" s="40">
        <f>R289*10</f>
        <v>10.170000000000002</v>
      </c>
      <c r="T289" s="41">
        <f>O289*P289*Q289</f>
        <v>0.10179</v>
      </c>
      <c r="U289" s="40">
        <f>T289*187.5</f>
        <v>19.085625</v>
      </c>
      <c r="V289" s="60">
        <f>U289+S289</f>
        <v>29.255625000000002</v>
      </c>
      <c r="W289" s="34"/>
      <c r="X289" s="35"/>
      <c r="Y289" s="35"/>
      <c r="Z289" s="35"/>
      <c r="AA289" s="35"/>
      <c r="AB289" s="40"/>
      <c r="AC289" s="41"/>
      <c r="AD289" s="40"/>
      <c r="AE289" s="42"/>
      <c r="AF289" s="43"/>
    </row>
    <row r="290" spans="1:32" ht="12.75">
      <c r="A290" s="28"/>
      <c r="B290" s="29"/>
      <c r="C290" s="30"/>
      <c r="D290" s="29"/>
      <c r="E290" s="31"/>
      <c r="F290" s="31"/>
      <c r="G290" s="30"/>
      <c r="H290" s="32"/>
      <c r="I290" s="32"/>
      <c r="J290" s="29"/>
      <c r="K290" s="33"/>
      <c r="L290" s="30"/>
      <c r="M290" s="30"/>
      <c r="N290" s="34">
        <v>286</v>
      </c>
      <c r="O290" s="35">
        <v>0.79</v>
      </c>
      <c r="P290" s="35">
        <v>0.30000000000000004</v>
      </c>
      <c r="Q290" s="35">
        <v>0.30000000000000004</v>
      </c>
      <c r="R290" s="35">
        <f>((O290*P290)*2)+((P290*Q290)*2)</f>
        <v>0.6540000000000001</v>
      </c>
      <c r="S290" s="40">
        <f>R290*10</f>
        <v>6.540000000000001</v>
      </c>
      <c r="T290" s="41">
        <f>O290*P290*Q290</f>
        <v>0.07110000000000002</v>
      </c>
      <c r="U290" s="40">
        <f>T290*187.5</f>
        <v>13.331250000000004</v>
      </c>
      <c r="V290" s="60">
        <f>U290+S290</f>
        <v>19.871250000000003</v>
      </c>
      <c r="W290" s="34"/>
      <c r="X290" s="35"/>
      <c r="Y290" s="35"/>
      <c r="Z290" s="35"/>
      <c r="AA290" s="35"/>
      <c r="AB290" s="40"/>
      <c r="AC290" s="41"/>
      <c r="AD290" s="40"/>
      <c r="AE290" s="42"/>
      <c r="AF290" s="43"/>
    </row>
    <row r="291" spans="1:32" ht="12.75">
      <c r="A291" s="28"/>
      <c r="B291" s="29"/>
      <c r="C291" s="30"/>
      <c r="D291" s="29"/>
      <c r="E291" s="31"/>
      <c r="F291" s="31"/>
      <c r="G291" s="30"/>
      <c r="H291" s="32"/>
      <c r="I291" s="32"/>
      <c r="J291" s="29"/>
      <c r="K291" s="33"/>
      <c r="L291" s="30"/>
      <c r="M291" s="30"/>
      <c r="N291" s="34">
        <v>287</v>
      </c>
      <c r="O291" s="35">
        <v>0.36</v>
      </c>
      <c r="P291" s="35">
        <v>0.34</v>
      </c>
      <c r="Q291" s="35">
        <v>0.14</v>
      </c>
      <c r="R291" s="35">
        <f>((O291*P291)*2)+((P291*Q291)*2)</f>
        <v>0.34</v>
      </c>
      <c r="S291" s="40">
        <f>R291*10</f>
        <v>3.4000000000000004</v>
      </c>
      <c r="T291" s="41">
        <f>O291*P291*Q291</f>
        <v>0.017136000000000002</v>
      </c>
      <c r="U291" s="40">
        <f>T291*187.5</f>
        <v>3.2130000000000005</v>
      </c>
      <c r="V291" s="60">
        <f>U291+S291</f>
        <v>6.613000000000001</v>
      </c>
      <c r="W291" s="34"/>
      <c r="X291" s="35"/>
      <c r="Y291" s="35"/>
      <c r="Z291" s="35"/>
      <c r="AA291" s="35"/>
      <c r="AB291" s="40"/>
      <c r="AC291" s="41"/>
      <c r="AD291" s="40"/>
      <c r="AE291" s="42"/>
      <c r="AF291" s="43"/>
    </row>
    <row r="292" spans="1:32" ht="12.75">
      <c r="A292" s="28"/>
      <c r="B292" s="29"/>
      <c r="C292" s="30"/>
      <c r="D292" s="29"/>
      <c r="E292" s="31"/>
      <c r="F292" s="31"/>
      <c r="G292" s="30"/>
      <c r="H292" s="32"/>
      <c r="I292" s="32"/>
      <c r="J292" s="29"/>
      <c r="K292" s="33"/>
      <c r="L292" s="30"/>
      <c r="M292" s="30"/>
      <c r="N292" s="34">
        <v>288</v>
      </c>
      <c r="O292" s="35">
        <v>0.4</v>
      </c>
      <c r="P292" s="35">
        <v>0.53</v>
      </c>
      <c r="Q292" s="35">
        <v>0.63</v>
      </c>
      <c r="R292" s="35">
        <f>((O292*P292)*2)+((P292*Q292)*2)</f>
        <v>1.0918</v>
      </c>
      <c r="S292" s="40">
        <f>R292*10</f>
        <v>10.918000000000001</v>
      </c>
      <c r="T292" s="41">
        <f>O292*P292*Q292</f>
        <v>0.13356</v>
      </c>
      <c r="U292" s="40">
        <f>T292*187.5</f>
        <v>25.042500000000004</v>
      </c>
      <c r="V292" s="60">
        <f>U292+S292</f>
        <v>35.9605</v>
      </c>
      <c r="W292" s="34"/>
      <c r="X292" s="35"/>
      <c r="Y292" s="35"/>
      <c r="Z292" s="35"/>
      <c r="AA292" s="35"/>
      <c r="AB292" s="40"/>
      <c r="AC292" s="41"/>
      <c r="AD292" s="40"/>
      <c r="AE292" s="42"/>
      <c r="AF292" s="43"/>
    </row>
    <row r="293" spans="1:32" ht="12.75">
      <c r="A293" s="28"/>
      <c r="B293" s="29"/>
      <c r="C293" s="30">
        <v>67</v>
      </c>
      <c r="D293" s="29" t="s">
        <v>8</v>
      </c>
      <c r="E293" s="31">
        <v>93.067</v>
      </c>
      <c r="F293" s="31">
        <v>703.465</v>
      </c>
      <c r="G293" s="30">
        <v>3</v>
      </c>
      <c r="H293" s="32">
        <v>30</v>
      </c>
      <c r="I293" s="32">
        <v>18</v>
      </c>
      <c r="J293" s="29">
        <f>PI()*G293*H293*I293/6</f>
        <v>848.2300164692442</v>
      </c>
      <c r="K293" s="33">
        <f>J293*5.25</f>
        <v>4453.207586463532</v>
      </c>
      <c r="L293" s="30">
        <v>0</v>
      </c>
      <c r="M293" s="30">
        <v>0</v>
      </c>
      <c r="N293" s="34"/>
      <c r="O293" s="35"/>
      <c r="P293" s="35"/>
      <c r="Q293" s="35"/>
      <c r="R293" s="35"/>
      <c r="S293" s="40"/>
      <c r="T293" s="41"/>
      <c r="U293" s="40"/>
      <c r="V293" s="60"/>
      <c r="W293" s="34"/>
      <c r="X293" s="35"/>
      <c r="Y293" s="35"/>
      <c r="Z293" s="35"/>
      <c r="AA293" s="35"/>
      <c r="AB293" s="40"/>
      <c r="AC293" s="41"/>
      <c r="AD293" s="40"/>
      <c r="AE293" s="42"/>
      <c r="AF293" s="43"/>
    </row>
    <row r="294" spans="1:32" ht="12.75">
      <c r="A294" s="28"/>
      <c r="B294" s="29"/>
      <c r="C294" s="61" t="s">
        <v>57</v>
      </c>
      <c r="D294" s="29"/>
      <c r="E294" s="31"/>
      <c r="F294" s="31"/>
      <c r="G294" s="30"/>
      <c r="H294" s="32"/>
      <c r="I294" s="32"/>
      <c r="J294" s="29"/>
      <c r="K294" s="33"/>
      <c r="L294" s="30"/>
      <c r="M294" s="30"/>
      <c r="N294" s="34">
        <v>258</v>
      </c>
      <c r="O294" s="35">
        <v>4.14</v>
      </c>
      <c r="P294" s="35">
        <v>1.74</v>
      </c>
      <c r="Q294" s="35">
        <v>0.34</v>
      </c>
      <c r="R294" s="35">
        <f>((O294*P294)*2)+((P294*Q294)*2)</f>
        <v>15.590399999999999</v>
      </c>
      <c r="S294" s="40">
        <f>R294*10</f>
        <v>155.904</v>
      </c>
      <c r="T294" s="41">
        <f>O294*P294*Q294</f>
        <v>2.449224</v>
      </c>
      <c r="U294" s="40">
        <f>T294*187.5</f>
        <v>459.22950000000003</v>
      </c>
      <c r="V294" s="60">
        <f>U294+S294</f>
        <v>615.1335</v>
      </c>
      <c r="W294" s="34"/>
      <c r="X294" s="35"/>
      <c r="Y294" s="35"/>
      <c r="Z294" s="35"/>
      <c r="AA294" s="35"/>
      <c r="AB294" s="40"/>
      <c r="AC294" s="41"/>
      <c r="AD294" s="40"/>
      <c r="AE294" s="42"/>
      <c r="AF294" s="43"/>
    </row>
    <row r="295" spans="1:32" ht="12.75">
      <c r="A295" s="44"/>
      <c r="B295" s="45" t="s">
        <v>52</v>
      </c>
      <c r="C295" s="46"/>
      <c r="D295" s="45"/>
      <c r="E295" s="47"/>
      <c r="F295" s="47"/>
      <c r="G295" s="46"/>
      <c r="H295" s="48"/>
      <c r="I295" s="48"/>
      <c r="J295" s="45"/>
      <c r="K295" s="49">
        <f>SUM(K267:K293)</f>
        <v>47149.02254507562</v>
      </c>
      <c r="L295" s="46"/>
      <c r="M295" s="46"/>
      <c r="N295" s="50"/>
      <c r="O295" s="51"/>
      <c r="P295" s="51"/>
      <c r="Q295" s="51"/>
      <c r="R295" s="51"/>
      <c r="S295" s="77"/>
      <c r="T295" s="57"/>
      <c r="U295" s="77"/>
      <c r="V295" s="49">
        <f>SUM(V267:V294)</f>
        <v>1853.6975625000002</v>
      </c>
      <c r="W295" s="50"/>
      <c r="X295" s="51"/>
      <c r="Y295" s="51"/>
      <c r="Z295" s="51"/>
      <c r="AA295" s="51"/>
      <c r="AB295" s="56"/>
      <c r="AC295" s="57"/>
      <c r="AD295" s="56"/>
      <c r="AE295" s="49">
        <f>SUM(AE267:AE293)</f>
        <v>2364.6741875</v>
      </c>
      <c r="AF295" s="58">
        <f>K295+V295+AE295</f>
        <v>51367.39429507562</v>
      </c>
    </row>
    <row r="296" spans="1:32" ht="12.75">
      <c r="A296" s="12">
        <v>51</v>
      </c>
      <c r="B296" s="13" t="s">
        <v>113</v>
      </c>
      <c r="C296" s="14"/>
      <c r="D296" s="13"/>
      <c r="E296" s="15">
        <v>82.819</v>
      </c>
      <c r="F296" s="15">
        <v>703.84</v>
      </c>
      <c r="G296" s="14"/>
      <c r="H296" s="16"/>
      <c r="I296" s="16"/>
      <c r="J296" s="13"/>
      <c r="K296" s="17"/>
      <c r="L296" s="14">
        <v>2</v>
      </c>
      <c r="M296" s="14">
        <v>0</v>
      </c>
      <c r="N296" s="18" t="s">
        <v>63</v>
      </c>
      <c r="O296" s="19"/>
      <c r="P296" s="19"/>
      <c r="Q296" s="19"/>
      <c r="R296" s="20"/>
      <c r="S296" s="21">
        <v>19</v>
      </c>
      <c r="T296" s="22"/>
      <c r="U296" s="21">
        <v>45</v>
      </c>
      <c r="V296" s="23">
        <f>U296+S296</f>
        <v>64</v>
      </c>
      <c r="W296" s="18"/>
      <c r="X296" s="19"/>
      <c r="Y296" s="19"/>
      <c r="Z296" s="19"/>
      <c r="AA296" s="19"/>
      <c r="AB296" s="24"/>
      <c r="AC296" s="25"/>
      <c r="AD296" s="24"/>
      <c r="AE296" s="26"/>
      <c r="AF296" s="27"/>
    </row>
    <row r="297" spans="1:32" ht="12.75">
      <c r="A297" s="28"/>
      <c r="B297" s="29"/>
      <c r="C297" s="30"/>
      <c r="D297" s="29"/>
      <c r="E297" s="31"/>
      <c r="F297" s="31"/>
      <c r="G297" s="30"/>
      <c r="H297" s="32"/>
      <c r="I297" s="32"/>
      <c r="J297" s="29"/>
      <c r="K297" s="33"/>
      <c r="L297" s="30"/>
      <c r="M297" s="30"/>
      <c r="N297" s="34" t="s">
        <v>63</v>
      </c>
      <c r="O297" s="35"/>
      <c r="P297" s="35"/>
      <c r="Q297" s="35"/>
      <c r="R297" s="36"/>
      <c r="S297" s="37">
        <v>19</v>
      </c>
      <c r="T297" s="38"/>
      <c r="U297" s="37">
        <v>45</v>
      </c>
      <c r="V297" s="39">
        <f>U297+S297</f>
        <v>64</v>
      </c>
      <c r="W297" s="34"/>
      <c r="X297" s="35"/>
      <c r="Y297" s="35"/>
      <c r="Z297" s="35"/>
      <c r="AA297" s="35"/>
      <c r="AB297" s="40"/>
      <c r="AC297" s="41"/>
      <c r="AD297" s="40"/>
      <c r="AE297" s="42"/>
      <c r="AF297" s="43"/>
    </row>
    <row r="298" spans="1:32" ht="12.75">
      <c r="A298" s="44"/>
      <c r="B298" s="45" t="s">
        <v>52</v>
      </c>
      <c r="C298" s="46"/>
      <c r="D298" s="45"/>
      <c r="E298" s="47"/>
      <c r="F298" s="47"/>
      <c r="G298" s="46"/>
      <c r="H298" s="48"/>
      <c r="I298" s="48"/>
      <c r="J298" s="45"/>
      <c r="K298" s="49">
        <f>SUM(K296:K297)</f>
        <v>0</v>
      </c>
      <c r="L298" s="46"/>
      <c r="M298" s="46"/>
      <c r="N298" s="50"/>
      <c r="O298" s="51"/>
      <c r="P298" s="51"/>
      <c r="Q298" s="51"/>
      <c r="R298" s="52"/>
      <c r="S298" s="53"/>
      <c r="T298" s="54"/>
      <c r="U298" s="53"/>
      <c r="V298" s="55">
        <f>SUM(V296:V297)</f>
        <v>128</v>
      </c>
      <c r="W298" s="50"/>
      <c r="X298" s="51"/>
      <c r="Y298" s="51"/>
      <c r="Z298" s="51"/>
      <c r="AA298" s="51"/>
      <c r="AB298" s="56"/>
      <c r="AC298" s="57"/>
      <c r="AD298" s="56"/>
      <c r="AE298" s="55">
        <f>SUM(AE296:AE297)</f>
        <v>0</v>
      </c>
      <c r="AF298" s="58">
        <f>K298+V298+AE298</f>
        <v>128</v>
      </c>
    </row>
    <row r="299" spans="1:32" ht="12.75">
      <c r="A299" s="12">
        <v>52</v>
      </c>
      <c r="B299" s="13" t="s">
        <v>114</v>
      </c>
      <c r="C299" s="14">
        <v>69</v>
      </c>
      <c r="D299" s="13"/>
      <c r="E299" s="15">
        <v>80.052</v>
      </c>
      <c r="F299" s="15">
        <v>701.405</v>
      </c>
      <c r="G299" s="14">
        <v>2</v>
      </c>
      <c r="H299" s="16">
        <v>14</v>
      </c>
      <c r="I299" s="16">
        <v>12</v>
      </c>
      <c r="J299" s="13">
        <f>PI()*G299*H299*I299/6</f>
        <v>175.92918860102841</v>
      </c>
      <c r="K299" s="17">
        <f>J299*5.25</f>
        <v>923.6282401553992</v>
      </c>
      <c r="L299" s="14">
        <v>1</v>
      </c>
      <c r="M299" s="14">
        <v>0</v>
      </c>
      <c r="N299" s="18">
        <v>153</v>
      </c>
      <c r="O299" s="19">
        <v>0.89</v>
      </c>
      <c r="P299" s="19">
        <v>0.63</v>
      </c>
      <c r="Q299" s="19">
        <v>0.26</v>
      </c>
      <c r="R299" s="20">
        <f>((O299*P299)*2)+((P299*Q299)*2)</f>
        <v>1.4489999999999998</v>
      </c>
      <c r="S299" s="21">
        <f>R299*10</f>
        <v>14.489999999999998</v>
      </c>
      <c r="T299" s="22">
        <f>O299*P299*Q299</f>
        <v>0.145782</v>
      </c>
      <c r="U299" s="21">
        <f>T299*187.5</f>
        <v>27.334125</v>
      </c>
      <c r="V299" s="23">
        <f>U299+S299</f>
        <v>41.824124999999995</v>
      </c>
      <c r="W299" s="18"/>
      <c r="X299" s="19"/>
      <c r="Y299" s="19"/>
      <c r="Z299" s="19"/>
      <c r="AA299" s="19"/>
      <c r="AB299" s="24"/>
      <c r="AC299" s="25"/>
      <c r="AD299" s="24"/>
      <c r="AE299" s="26"/>
      <c r="AF299" s="27"/>
    </row>
    <row r="300" spans="1:32" ht="12.75">
      <c r="A300" s="28"/>
      <c r="B300" s="29"/>
      <c r="C300" s="61" t="s">
        <v>57</v>
      </c>
      <c r="D300" s="29"/>
      <c r="E300" s="31"/>
      <c r="F300" s="31"/>
      <c r="G300" s="30"/>
      <c r="H300" s="32"/>
      <c r="I300" s="32"/>
      <c r="J300" s="29"/>
      <c r="K300" s="33"/>
      <c r="L300" s="30"/>
      <c r="M300" s="30">
        <v>0</v>
      </c>
      <c r="N300" s="34" t="s">
        <v>58</v>
      </c>
      <c r="O300" s="35"/>
      <c r="P300" s="35"/>
      <c r="Q300" s="35"/>
      <c r="R300" s="36"/>
      <c r="S300" s="37">
        <v>14.49</v>
      </c>
      <c r="T300" s="38"/>
      <c r="U300" s="37">
        <v>27.334</v>
      </c>
      <c r="V300" s="39">
        <f>U300+S300</f>
        <v>41.824</v>
      </c>
      <c r="W300" s="34"/>
      <c r="X300" s="35"/>
      <c r="Y300" s="35"/>
      <c r="Z300" s="35"/>
      <c r="AA300" s="35"/>
      <c r="AB300" s="40"/>
      <c r="AC300" s="41"/>
      <c r="AD300" s="40"/>
      <c r="AE300" s="42"/>
      <c r="AF300" s="43"/>
    </row>
    <row r="301" spans="1:32" ht="12.75">
      <c r="A301" s="44"/>
      <c r="B301" s="45" t="s">
        <v>52</v>
      </c>
      <c r="C301" s="46"/>
      <c r="D301" s="45"/>
      <c r="E301" s="47"/>
      <c r="F301" s="47"/>
      <c r="G301" s="46"/>
      <c r="H301" s="48"/>
      <c r="I301" s="48"/>
      <c r="J301" s="45"/>
      <c r="K301" s="49">
        <f>SUM(K299:K300)</f>
        <v>923.6282401553992</v>
      </c>
      <c r="L301" s="46"/>
      <c r="M301" s="46"/>
      <c r="N301" s="50"/>
      <c r="O301" s="51"/>
      <c r="P301" s="51"/>
      <c r="Q301" s="51"/>
      <c r="R301" s="52"/>
      <c r="S301" s="53"/>
      <c r="T301" s="54"/>
      <c r="U301" s="53"/>
      <c r="V301" s="55">
        <f>SUM(V299:V300)</f>
        <v>83.648125</v>
      </c>
      <c r="W301" s="50"/>
      <c r="X301" s="51"/>
      <c r="Y301" s="51"/>
      <c r="Z301" s="51"/>
      <c r="AA301" s="51"/>
      <c r="AB301" s="56"/>
      <c r="AC301" s="57"/>
      <c r="AD301" s="56"/>
      <c r="AE301" s="55">
        <f>SUM(AE299:AE300)</f>
        <v>0</v>
      </c>
      <c r="AF301" s="58">
        <f>K301+V301+AE301</f>
        <v>1007.2763651553992</v>
      </c>
    </row>
    <row r="302" spans="1:32" ht="12.75">
      <c r="A302" s="12">
        <v>53</v>
      </c>
      <c r="B302" s="13" t="s">
        <v>115</v>
      </c>
      <c r="C302" s="14">
        <v>70</v>
      </c>
      <c r="D302" s="13"/>
      <c r="E302" s="15">
        <v>86.801</v>
      </c>
      <c r="F302" s="15">
        <v>698.535</v>
      </c>
      <c r="G302" s="14">
        <v>3</v>
      </c>
      <c r="H302" s="16">
        <v>19</v>
      </c>
      <c r="I302" s="16">
        <v>15</v>
      </c>
      <c r="J302" s="13">
        <f>PI()*G302*H302*I302/6</f>
        <v>447.6769531365455</v>
      </c>
      <c r="K302" s="17">
        <f>J302*5.25</f>
        <v>2350.3040039668635</v>
      </c>
      <c r="L302" s="14">
        <v>6</v>
      </c>
      <c r="M302" s="14">
        <v>0</v>
      </c>
      <c r="N302" s="18">
        <v>232</v>
      </c>
      <c r="O302" s="19">
        <v>0.32</v>
      </c>
      <c r="P302" s="19">
        <v>0.15</v>
      </c>
      <c r="Q302" s="19">
        <v>0.11</v>
      </c>
      <c r="R302" s="19">
        <f>((O302*P302)*2)+((P302*Q302)*2)</f>
        <v>0.129</v>
      </c>
      <c r="S302" s="24">
        <f>R302*10</f>
        <v>1.29</v>
      </c>
      <c r="T302" s="25">
        <f>O302*P302*Q302</f>
        <v>0.00528</v>
      </c>
      <c r="U302" s="24">
        <f>T302*187.5</f>
        <v>0.99</v>
      </c>
      <c r="V302" s="59">
        <f>U302+S302</f>
        <v>2.2800000000000002</v>
      </c>
      <c r="W302" s="18"/>
      <c r="X302" s="19"/>
      <c r="Y302" s="19"/>
      <c r="Z302" s="19"/>
      <c r="AA302" s="19"/>
      <c r="AB302" s="24"/>
      <c r="AC302" s="25"/>
      <c r="AD302" s="24"/>
      <c r="AE302" s="26"/>
      <c r="AF302" s="27"/>
    </row>
    <row r="303" spans="1:32" ht="12.75">
      <c r="A303" s="28"/>
      <c r="B303" s="29"/>
      <c r="C303" s="30"/>
      <c r="D303" s="29"/>
      <c r="E303" s="31"/>
      <c r="F303" s="31"/>
      <c r="G303" s="30"/>
      <c r="H303" s="32"/>
      <c r="I303" s="32"/>
      <c r="J303" s="29"/>
      <c r="K303" s="33"/>
      <c r="L303" s="30"/>
      <c r="M303" s="30"/>
      <c r="N303" s="34">
        <v>233</v>
      </c>
      <c r="O303" s="35">
        <v>0.26</v>
      </c>
      <c r="P303" s="35">
        <v>0.25</v>
      </c>
      <c r="Q303" s="35">
        <v>0.16</v>
      </c>
      <c r="R303" s="35">
        <f>((O303*P303)*2)+((P303*Q303)*2)</f>
        <v>0.21000000000000002</v>
      </c>
      <c r="S303" s="40">
        <f>R303*10</f>
        <v>2.1</v>
      </c>
      <c r="T303" s="41">
        <f>O303*P303*Q303</f>
        <v>0.010400000000000001</v>
      </c>
      <c r="U303" s="40">
        <f>T303*187.5</f>
        <v>1.9500000000000002</v>
      </c>
      <c r="V303" s="60">
        <f>U303+S303</f>
        <v>4.050000000000001</v>
      </c>
      <c r="W303" s="34"/>
      <c r="X303" s="35"/>
      <c r="Y303" s="35"/>
      <c r="Z303" s="35"/>
      <c r="AA303" s="35"/>
      <c r="AB303" s="40"/>
      <c r="AC303" s="41"/>
      <c r="AD303" s="40"/>
      <c r="AE303" s="42"/>
      <c r="AF303" s="43"/>
    </row>
    <row r="304" spans="1:32" ht="12.75">
      <c r="A304" s="28"/>
      <c r="B304" s="29"/>
      <c r="C304" s="30"/>
      <c r="D304" s="29"/>
      <c r="E304" s="31"/>
      <c r="F304" s="31"/>
      <c r="G304" s="30"/>
      <c r="H304" s="32"/>
      <c r="I304" s="32"/>
      <c r="J304" s="29"/>
      <c r="K304" s="33"/>
      <c r="L304" s="30"/>
      <c r="M304" s="30"/>
      <c r="N304" s="34">
        <v>234</v>
      </c>
      <c r="O304" s="35">
        <v>0.32</v>
      </c>
      <c r="P304" s="35">
        <v>0.15</v>
      </c>
      <c r="Q304" s="35">
        <v>0.11</v>
      </c>
      <c r="R304" s="35">
        <f>((O304*P304)*2)+((P304*Q304)*2)</f>
        <v>0.129</v>
      </c>
      <c r="S304" s="40">
        <f>R304*10</f>
        <v>1.29</v>
      </c>
      <c r="T304" s="41">
        <f>O304*P304*Q304</f>
        <v>0.00528</v>
      </c>
      <c r="U304" s="40">
        <f>T304*187.5</f>
        <v>0.99</v>
      </c>
      <c r="V304" s="60">
        <f>U304+S304</f>
        <v>2.2800000000000002</v>
      </c>
      <c r="W304" s="34"/>
      <c r="X304" s="35"/>
      <c r="Y304" s="35"/>
      <c r="Z304" s="35"/>
      <c r="AA304" s="35"/>
      <c r="AB304" s="40"/>
      <c r="AC304" s="41"/>
      <c r="AD304" s="40"/>
      <c r="AE304" s="42"/>
      <c r="AF304" s="43"/>
    </row>
    <row r="305" spans="1:32" ht="12.75">
      <c r="A305" s="28"/>
      <c r="B305" s="29"/>
      <c r="C305" s="30"/>
      <c r="D305" s="29"/>
      <c r="E305" s="31"/>
      <c r="F305" s="31"/>
      <c r="G305" s="30"/>
      <c r="H305" s="32"/>
      <c r="I305" s="32"/>
      <c r="J305" s="29"/>
      <c r="K305" s="33"/>
      <c r="L305" s="30"/>
      <c r="M305" s="30"/>
      <c r="N305" s="34">
        <v>235</v>
      </c>
      <c r="O305" s="35">
        <v>0.26</v>
      </c>
      <c r="P305" s="35">
        <v>0.2</v>
      </c>
      <c r="Q305" s="35">
        <v>0.18</v>
      </c>
      <c r="R305" s="35">
        <f>((O305*P305)*2)+((P305*Q305)*2)</f>
        <v>0.176</v>
      </c>
      <c r="S305" s="40">
        <f>R305*10</f>
        <v>1.7599999999999998</v>
      </c>
      <c r="T305" s="41">
        <f>O305*P305*Q305</f>
        <v>0.00936</v>
      </c>
      <c r="U305" s="40">
        <f>T305*187.5</f>
        <v>1.7550000000000001</v>
      </c>
      <c r="V305" s="60">
        <f>U305+S305</f>
        <v>3.5149999999999997</v>
      </c>
      <c r="W305" s="34"/>
      <c r="X305" s="35"/>
      <c r="Y305" s="35"/>
      <c r="Z305" s="35"/>
      <c r="AA305" s="35"/>
      <c r="AB305" s="40"/>
      <c r="AC305" s="41"/>
      <c r="AD305" s="40"/>
      <c r="AE305" s="42"/>
      <c r="AF305" s="43"/>
    </row>
    <row r="306" spans="1:32" ht="12.75">
      <c r="A306" s="28"/>
      <c r="B306" s="29"/>
      <c r="C306" s="30"/>
      <c r="D306" s="29"/>
      <c r="E306" s="31"/>
      <c r="F306" s="31"/>
      <c r="G306" s="30"/>
      <c r="H306" s="32"/>
      <c r="I306" s="32"/>
      <c r="J306" s="29"/>
      <c r="K306" s="33"/>
      <c r="L306" s="30"/>
      <c r="M306" s="30"/>
      <c r="N306" s="34">
        <v>236</v>
      </c>
      <c r="O306" s="35">
        <v>0.89</v>
      </c>
      <c r="P306" s="35">
        <v>0.68</v>
      </c>
      <c r="Q306" s="35">
        <v>0.42</v>
      </c>
      <c r="R306" s="35">
        <f>((O306*P306)*2)+((P306*Q306)*2)</f>
        <v>1.7816</v>
      </c>
      <c r="S306" s="40">
        <f>R306*10</f>
        <v>17.816000000000003</v>
      </c>
      <c r="T306" s="41">
        <f>O306*P306*Q306</f>
        <v>0.254184</v>
      </c>
      <c r="U306" s="40">
        <f>T306*187.5</f>
        <v>47.6595</v>
      </c>
      <c r="V306" s="60">
        <f>U306+S306</f>
        <v>65.47550000000001</v>
      </c>
      <c r="W306" s="34"/>
      <c r="X306" s="35"/>
      <c r="Y306" s="35"/>
      <c r="Z306" s="35"/>
      <c r="AA306" s="35"/>
      <c r="AB306" s="40"/>
      <c r="AC306" s="41"/>
      <c r="AD306" s="40"/>
      <c r="AE306" s="42"/>
      <c r="AF306" s="43"/>
    </row>
    <row r="307" spans="1:32" ht="12.75">
      <c r="A307" s="28"/>
      <c r="B307" s="29"/>
      <c r="C307" s="30"/>
      <c r="D307" s="29"/>
      <c r="E307" s="31"/>
      <c r="F307" s="31"/>
      <c r="G307" s="30"/>
      <c r="H307" s="32"/>
      <c r="I307" s="32"/>
      <c r="J307" s="29"/>
      <c r="K307" s="33"/>
      <c r="L307" s="30"/>
      <c r="M307" s="30"/>
      <c r="N307" s="34">
        <v>237</v>
      </c>
      <c r="O307" s="35">
        <v>0.74</v>
      </c>
      <c r="P307" s="35">
        <v>0.54</v>
      </c>
      <c r="Q307" s="35">
        <v>0.39</v>
      </c>
      <c r="R307" s="35">
        <f>((O307*P307)*2)+((P307*Q307)*2)</f>
        <v>1.2204000000000002</v>
      </c>
      <c r="S307" s="40">
        <f>R307*10</f>
        <v>12.204</v>
      </c>
      <c r="T307" s="41">
        <f>O307*P307*Q307</f>
        <v>0.155844</v>
      </c>
      <c r="U307" s="40">
        <f>T307*187.5</f>
        <v>29.220750000000002</v>
      </c>
      <c r="V307" s="60">
        <f>U307+S307</f>
        <v>41.42475</v>
      </c>
      <c r="W307" s="34"/>
      <c r="X307" s="35"/>
      <c r="Y307" s="35"/>
      <c r="Z307" s="35"/>
      <c r="AA307" s="35"/>
      <c r="AB307" s="40"/>
      <c r="AC307" s="41"/>
      <c r="AD307" s="40"/>
      <c r="AE307" s="42"/>
      <c r="AF307" s="43"/>
    </row>
    <row r="308" spans="1:32" ht="12.75">
      <c r="A308" s="44"/>
      <c r="B308" s="45" t="s">
        <v>52</v>
      </c>
      <c r="C308" s="46"/>
      <c r="D308" s="45"/>
      <c r="E308" s="47"/>
      <c r="F308" s="47"/>
      <c r="G308" s="46"/>
      <c r="H308" s="48"/>
      <c r="I308" s="48"/>
      <c r="J308" s="45"/>
      <c r="K308" s="76">
        <f>SUM(K302:K307)</f>
        <v>2350.3040039668635</v>
      </c>
      <c r="L308" s="46"/>
      <c r="M308" s="46"/>
      <c r="N308" s="50"/>
      <c r="O308" s="51"/>
      <c r="P308" s="51"/>
      <c r="Q308" s="51"/>
      <c r="R308" s="51"/>
      <c r="S308" s="56"/>
      <c r="T308" s="57"/>
      <c r="U308" s="56"/>
      <c r="V308" s="76">
        <f>SUM(V302:V307)</f>
        <v>119.02525000000001</v>
      </c>
      <c r="W308" s="50"/>
      <c r="X308" s="51"/>
      <c r="Y308" s="51"/>
      <c r="Z308" s="51"/>
      <c r="AA308" s="51"/>
      <c r="AB308" s="56"/>
      <c r="AC308" s="57"/>
      <c r="AD308" s="56"/>
      <c r="AE308" s="76">
        <f>SUM(AE302:AE307)</f>
        <v>0</v>
      </c>
      <c r="AF308" s="58">
        <f>K308+V308+AE308</f>
        <v>2469.3292539668637</v>
      </c>
    </row>
    <row r="309" spans="1:32" ht="12.75">
      <c r="A309" s="12">
        <v>54</v>
      </c>
      <c r="B309" s="13" t="s">
        <v>116</v>
      </c>
      <c r="C309" s="14"/>
      <c r="D309" s="13"/>
      <c r="E309" s="15">
        <v>88.027</v>
      </c>
      <c r="F309" s="15">
        <v>697.925</v>
      </c>
      <c r="G309" s="14"/>
      <c r="H309" s="16"/>
      <c r="I309" s="16"/>
      <c r="J309" s="13"/>
      <c r="K309" s="17"/>
      <c r="L309" s="14">
        <v>2</v>
      </c>
      <c r="M309" s="14">
        <v>0</v>
      </c>
      <c r="N309" s="18" t="s">
        <v>63</v>
      </c>
      <c r="O309" s="19"/>
      <c r="P309" s="19"/>
      <c r="Q309" s="19"/>
      <c r="R309" s="20"/>
      <c r="S309" s="21">
        <v>19</v>
      </c>
      <c r="T309" s="22"/>
      <c r="U309" s="21">
        <v>45</v>
      </c>
      <c r="V309" s="23">
        <f>U309+S309</f>
        <v>64</v>
      </c>
      <c r="W309" s="18"/>
      <c r="X309" s="19"/>
      <c r="Y309" s="19"/>
      <c r="Z309" s="19"/>
      <c r="AA309" s="19"/>
      <c r="AB309" s="24"/>
      <c r="AC309" s="25"/>
      <c r="AD309" s="24"/>
      <c r="AE309" s="26"/>
      <c r="AF309" s="27"/>
    </row>
    <row r="310" spans="1:32" ht="12.75">
      <c r="A310" s="28"/>
      <c r="B310" s="29"/>
      <c r="C310" s="30"/>
      <c r="D310" s="29"/>
      <c r="E310" s="31"/>
      <c r="F310" s="31"/>
      <c r="G310" s="30"/>
      <c r="H310" s="32"/>
      <c r="I310" s="32"/>
      <c r="J310" s="29"/>
      <c r="K310" s="33"/>
      <c r="L310" s="30"/>
      <c r="M310" s="30"/>
      <c r="N310" s="34" t="s">
        <v>63</v>
      </c>
      <c r="O310" s="35"/>
      <c r="P310" s="35"/>
      <c r="Q310" s="35"/>
      <c r="R310" s="36"/>
      <c r="S310" s="37">
        <v>19</v>
      </c>
      <c r="T310" s="38"/>
      <c r="U310" s="37">
        <v>45</v>
      </c>
      <c r="V310" s="39">
        <f>U310+S310</f>
        <v>64</v>
      </c>
      <c r="W310" s="34"/>
      <c r="X310" s="35"/>
      <c r="Y310" s="35"/>
      <c r="Z310" s="35"/>
      <c r="AA310" s="35"/>
      <c r="AB310" s="40"/>
      <c r="AC310" s="41"/>
      <c r="AD310" s="40"/>
      <c r="AE310" s="42"/>
      <c r="AF310" s="43"/>
    </row>
    <row r="311" spans="1:32" ht="12.75">
      <c r="A311" s="44"/>
      <c r="B311" s="45" t="s">
        <v>52</v>
      </c>
      <c r="C311" s="46"/>
      <c r="D311" s="45"/>
      <c r="E311" s="47"/>
      <c r="F311" s="47"/>
      <c r="G311" s="46"/>
      <c r="H311" s="48"/>
      <c r="I311" s="48"/>
      <c r="J311" s="45"/>
      <c r="K311" s="49">
        <f>SUM(K309:K310)</f>
        <v>0</v>
      </c>
      <c r="L311" s="46"/>
      <c r="M311" s="46"/>
      <c r="N311" s="50"/>
      <c r="O311" s="51"/>
      <c r="P311" s="51"/>
      <c r="Q311" s="51"/>
      <c r="R311" s="52"/>
      <c r="S311" s="53"/>
      <c r="T311" s="54"/>
      <c r="U311" s="53"/>
      <c r="V311" s="55">
        <f>SUM(V309:V310)</f>
        <v>128</v>
      </c>
      <c r="W311" s="50"/>
      <c r="X311" s="51"/>
      <c r="Y311" s="51"/>
      <c r="Z311" s="51"/>
      <c r="AA311" s="51"/>
      <c r="AB311" s="56"/>
      <c r="AC311" s="57"/>
      <c r="AD311" s="56"/>
      <c r="AE311" s="55">
        <f>SUM(AE309:AE310)</f>
        <v>0</v>
      </c>
      <c r="AF311" s="58">
        <f>K311+V311+AE311</f>
        <v>128</v>
      </c>
    </row>
    <row r="312" spans="1:32" ht="12.75">
      <c r="A312" s="12">
        <v>55</v>
      </c>
      <c r="B312" s="13" t="s">
        <v>117</v>
      </c>
      <c r="C312" s="14">
        <v>72</v>
      </c>
      <c r="D312" s="13"/>
      <c r="E312" s="15">
        <v>86.807</v>
      </c>
      <c r="F312" s="15">
        <v>706.046</v>
      </c>
      <c r="G312" s="14">
        <v>3</v>
      </c>
      <c r="H312" s="16">
        <v>20</v>
      </c>
      <c r="I312" s="16">
        <v>14</v>
      </c>
      <c r="J312" s="13">
        <f>PI()*G312*H312*I312/6</f>
        <v>439.82297150257097</v>
      </c>
      <c r="K312" s="17">
        <f>J312*5.25</f>
        <v>2309.0706003884975</v>
      </c>
      <c r="L312" s="14">
        <v>6</v>
      </c>
      <c r="M312" s="14">
        <v>0</v>
      </c>
      <c r="N312" s="18">
        <v>245</v>
      </c>
      <c r="O312" s="19">
        <v>0.25</v>
      </c>
      <c r="P312" s="19">
        <v>0.13</v>
      </c>
      <c r="Q312" s="19">
        <v>0.1</v>
      </c>
      <c r="R312" s="19">
        <f>((O312*P312)*2)+((P312*Q312)*2)</f>
        <v>0.091</v>
      </c>
      <c r="S312" s="24">
        <f>R312*10</f>
        <v>0.9099999999999999</v>
      </c>
      <c r="T312" s="25">
        <f>O312*P312*Q312</f>
        <v>0.0032500000000000003</v>
      </c>
      <c r="U312" s="24">
        <f>T312*187.5</f>
        <v>0.609375</v>
      </c>
      <c r="V312" s="59">
        <f>U312+S312</f>
        <v>1.519375</v>
      </c>
      <c r="W312" s="18"/>
      <c r="X312" s="19"/>
      <c r="Y312" s="19"/>
      <c r="Z312" s="19"/>
      <c r="AA312" s="19"/>
      <c r="AB312" s="24"/>
      <c r="AC312" s="25"/>
      <c r="AD312" s="24"/>
      <c r="AE312" s="26"/>
      <c r="AF312" s="27"/>
    </row>
    <row r="313" spans="1:32" ht="12.75">
      <c r="A313" s="28"/>
      <c r="B313" s="29"/>
      <c r="C313" s="30"/>
      <c r="D313" s="29"/>
      <c r="E313" s="31"/>
      <c r="F313" s="31"/>
      <c r="G313" s="30"/>
      <c r="H313" s="32"/>
      <c r="I313" s="32"/>
      <c r="J313" s="29"/>
      <c r="K313" s="33"/>
      <c r="L313" s="30"/>
      <c r="M313" s="30"/>
      <c r="N313" s="34">
        <v>246</v>
      </c>
      <c r="O313" s="35">
        <v>1.03</v>
      </c>
      <c r="P313" s="35">
        <v>0.65</v>
      </c>
      <c r="Q313" s="35">
        <v>0.33</v>
      </c>
      <c r="R313" s="35">
        <f>((O313*P313)*2)+((P313*Q313)*2)</f>
        <v>1.7680000000000002</v>
      </c>
      <c r="S313" s="40">
        <f>R313*10</f>
        <v>17.680000000000003</v>
      </c>
      <c r="T313" s="41">
        <f>O313*P313*Q313</f>
        <v>0.22093500000000005</v>
      </c>
      <c r="U313" s="40">
        <f>T313*187.5</f>
        <v>41.42531250000001</v>
      </c>
      <c r="V313" s="60">
        <f>U313+S313</f>
        <v>59.10531250000001</v>
      </c>
      <c r="W313" s="34"/>
      <c r="X313" s="35"/>
      <c r="Y313" s="35"/>
      <c r="Z313" s="35"/>
      <c r="AA313" s="35"/>
      <c r="AB313" s="40"/>
      <c r="AC313" s="41"/>
      <c r="AD313" s="40"/>
      <c r="AE313" s="42"/>
      <c r="AF313" s="43"/>
    </row>
    <row r="314" spans="1:32" ht="12.75">
      <c r="A314" s="28"/>
      <c r="B314" s="29"/>
      <c r="C314" s="30"/>
      <c r="D314" s="29"/>
      <c r="E314" s="31"/>
      <c r="F314" s="31"/>
      <c r="G314" s="30"/>
      <c r="H314" s="32"/>
      <c r="I314" s="32"/>
      <c r="J314" s="29"/>
      <c r="K314" s="33"/>
      <c r="L314" s="30"/>
      <c r="M314" s="30"/>
      <c r="N314" s="34">
        <v>254</v>
      </c>
      <c r="O314" s="35">
        <v>0.9</v>
      </c>
      <c r="P314" s="35">
        <v>0.42</v>
      </c>
      <c r="Q314" s="35">
        <v>0.23</v>
      </c>
      <c r="R314" s="35">
        <f>((O314*P314)*2)+((P314*Q314)*2)</f>
        <v>0.9492</v>
      </c>
      <c r="S314" s="40">
        <f>R314*10</f>
        <v>9.492</v>
      </c>
      <c r="T314" s="41">
        <f>O314*P314*Q314</f>
        <v>0.08694</v>
      </c>
      <c r="U314" s="40">
        <f>T314*187.5</f>
        <v>16.30125</v>
      </c>
      <c r="V314" s="60">
        <f>U314+S314</f>
        <v>25.79325</v>
      </c>
      <c r="W314" s="34"/>
      <c r="X314" s="35"/>
      <c r="Y314" s="35"/>
      <c r="Z314" s="35"/>
      <c r="AA314" s="35"/>
      <c r="AB314" s="40"/>
      <c r="AC314" s="41"/>
      <c r="AD314" s="40"/>
      <c r="AE314" s="42"/>
      <c r="AF314" s="43"/>
    </row>
    <row r="315" spans="1:32" ht="12.75">
      <c r="A315" s="28"/>
      <c r="B315" s="29"/>
      <c r="C315" s="30"/>
      <c r="D315" s="29"/>
      <c r="E315" s="31"/>
      <c r="F315" s="31"/>
      <c r="G315" s="30"/>
      <c r="H315" s="32"/>
      <c r="I315" s="32"/>
      <c r="J315" s="29"/>
      <c r="K315" s="33"/>
      <c r="L315" s="30"/>
      <c r="M315" s="30"/>
      <c r="N315" s="34">
        <v>255</v>
      </c>
      <c r="O315" s="35">
        <v>0.43</v>
      </c>
      <c r="P315" s="35">
        <v>0.43</v>
      </c>
      <c r="Q315" s="35">
        <v>0.12</v>
      </c>
      <c r="R315" s="35">
        <f>((O315*P315)*2)+((P315*Q315)*2)</f>
        <v>0.473</v>
      </c>
      <c r="S315" s="40">
        <f>R315*10</f>
        <v>4.7299999999999995</v>
      </c>
      <c r="T315" s="41">
        <f>O315*P315*Q315</f>
        <v>0.022187999999999996</v>
      </c>
      <c r="U315" s="40">
        <f>T315*187.5</f>
        <v>4.16025</v>
      </c>
      <c r="V315" s="60">
        <f>U315+S315</f>
        <v>8.890249999999998</v>
      </c>
      <c r="W315" s="34"/>
      <c r="X315" s="35"/>
      <c r="Y315" s="35"/>
      <c r="Z315" s="35"/>
      <c r="AA315" s="35"/>
      <c r="AB315" s="40"/>
      <c r="AC315" s="41"/>
      <c r="AD315" s="40"/>
      <c r="AE315" s="42"/>
      <c r="AF315" s="43"/>
    </row>
    <row r="316" spans="1:32" ht="12.75">
      <c r="A316" s="28"/>
      <c r="B316" s="29"/>
      <c r="C316" s="30"/>
      <c r="D316" s="29"/>
      <c r="E316" s="31"/>
      <c r="F316" s="31"/>
      <c r="G316" s="30"/>
      <c r="H316" s="32"/>
      <c r="I316" s="32"/>
      <c r="J316" s="29"/>
      <c r="K316" s="33"/>
      <c r="L316" s="30"/>
      <c r="M316" s="30"/>
      <c r="N316" s="34">
        <v>256</v>
      </c>
      <c r="O316" s="35">
        <v>0.62</v>
      </c>
      <c r="P316" s="35">
        <v>0.4</v>
      </c>
      <c r="Q316" s="35">
        <v>0.32</v>
      </c>
      <c r="R316" s="35">
        <f>((O316*P316)*2)+((P316*Q316)*2)</f>
        <v>0.752</v>
      </c>
      <c r="S316" s="40">
        <f>R316*10</f>
        <v>7.52</v>
      </c>
      <c r="T316" s="41">
        <f>O316*P316*Q316</f>
        <v>0.07936</v>
      </c>
      <c r="U316" s="40">
        <f>T316*187.5</f>
        <v>14.88</v>
      </c>
      <c r="V316" s="60">
        <f>U316+S316</f>
        <v>22.4</v>
      </c>
      <c r="W316" s="34"/>
      <c r="X316" s="35"/>
      <c r="Y316" s="35"/>
      <c r="Z316" s="35"/>
      <c r="AA316" s="35"/>
      <c r="AB316" s="40"/>
      <c r="AC316" s="41"/>
      <c r="AD316" s="40"/>
      <c r="AE316" s="42"/>
      <c r="AF316" s="43"/>
    </row>
    <row r="317" spans="1:32" ht="12.75">
      <c r="A317" s="28"/>
      <c r="B317" s="29"/>
      <c r="C317" s="30"/>
      <c r="D317" s="29"/>
      <c r="E317" s="31"/>
      <c r="F317" s="31"/>
      <c r="G317" s="30"/>
      <c r="H317" s="32"/>
      <c r="I317" s="32"/>
      <c r="J317" s="29"/>
      <c r="K317" s="33"/>
      <c r="L317" s="30"/>
      <c r="M317" s="30"/>
      <c r="N317" s="34">
        <v>257</v>
      </c>
      <c r="O317" s="35">
        <v>0.89</v>
      </c>
      <c r="P317" s="35">
        <v>0.43</v>
      </c>
      <c r="Q317" s="35">
        <v>0.18</v>
      </c>
      <c r="R317" s="35">
        <f>((O317*P317)*2)+((P317*Q317)*2)</f>
        <v>0.9201999999999999</v>
      </c>
      <c r="S317" s="40">
        <f>R317*10</f>
        <v>9.201999999999998</v>
      </c>
      <c r="T317" s="41">
        <f>O317*P317*Q317</f>
        <v>0.06888599999999999</v>
      </c>
      <c r="U317" s="40">
        <f>T317*187.5</f>
        <v>12.916124999999997</v>
      </c>
      <c r="V317" s="60">
        <f>U317+S317</f>
        <v>22.118124999999996</v>
      </c>
      <c r="W317" s="34"/>
      <c r="X317" s="35"/>
      <c r="Y317" s="35"/>
      <c r="Z317" s="35"/>
      <c r="AA317" s="35"/>
      <c r="AB317" s="40"/>
      <c r="AC317" s="41"/>
      <c r="AD317" s="40"/>
      <c r="AE317" s="42"/>
      <c r="AF317" s="43"/>
    </row>
    <row r="318" spans="1:32" ht="12.75">
      <c r="A318" s="44"/>
      <c r="B318" s="45" t="s">
        <v>52</v>
      </c>
      <c r="C318" s="46"/>
      <c r="D318" s="45"/>
      <c r="E318" s="47"/>
      <c r="F318" s="47"/>
      <c r="G318" s="46"/>
      <c r="H318" s="48"/>
      <c r="I318" s="48"/>
      <c r="J318" s="45"/>
      <c r="K318" s="78">
        <f>SUM(K312:K317)</f>
        <v>2309.0706003884975</v>
      </c>
      <c r="L318" s="46"/>
      <c r="M318" s="46"/>
      <c r="N318" s="50"/>
      <c r="O318" s="51"/>
      <c r="P318" s="51"/>
      <c r="Q318" s="51"/>
      <c r="R318" s="51"/>
      <c r="S318" s="56"/>
      <c r="T318" s="57"/>
      <c r="U318" s="56"/>
      <c r="V318" s="76">
        <f>SUM(V312:V317)</f>
        <v>139.8263125</v>
      </c>
      <c r="W318" s="50"/>
      <c r="X318" s="51"/>
      <c r="Y318" s="51"/>
      <c r="Z318" s="51"/>
      <c r="AA318" s="51"/>
      <c r="AB318" s="56"/>
      <c r="AC318" s="57"/>
      <c r="AD318" s="56"/>
      <c r="AE318" s="76">
        <f>SUM(AE312:AE317)</f>
        <v>0</v>
      </c>
      <c r="AF318" s="58">
        <f>K318+V318+AE318</f>
        <v>2448.8969128884974</v>
      </c>
    </row>
    <row r="319" spans="1:32" ht="12.75">
      <c r="A319" s="12">
        <v>56</v>
      </c>
      <c r="B319" s="13" t="s">
        <v>118</v>
      </c>
      <c r="C319" s="14">
        <v>73</v>
      </c>
      <c r="D319" s="13" t="s">
        <v>60</v>
      </c>
      <c r="E319" s="15">
        <v>83.448</v>
      </c>
      <c r="F319" s="15">
        <v>706.145</v>
      </c>
      <c r="G319" s="14">
        <v>5</v>
      </c>
      <c r="H319" s="16">
        <v>34</v>
      </c>
      <c r="I319" s="16">
        <v>30</v>
      </c>
      <c r="J319" s="13">
        <f>PI()*G319*H319*I319/6</f>
        <v>2670.3537555513244</v>
      </c>
      <c r="K319" s="17">
        <f>J319*5.25</f>
        <v>14019.357216644454</v>
      </c>
      <c r="L319" s="14">
        <v>3</v>
      </c>
      <c r="M319" s="14">
        <v>1</v>
      </c>
      <c r="N319" s="18">
        <v>247</v>
      </c>
      <c r="O319" s="19">
        <v>0.87</v>
      </c>
      <c r="P319" s="19">
        <v>0.38</v>
      </c>
      <c r="Q319" s="19">
        <v>0.17</v>
      </c>
      <c r="R319" s="19">
        <f>((O319*P319)*2)+((P319*Q319)*2)</f>
        <v>0.7904</v>
      </c>
      <c r="S319" s="24">
        <f>R319*10</f>
        <v>7.904</v>
      </c>
      <c r="T319" s="25">
        <f>O319*P319*Q319</f>
        <v>0.056202</v>
      </c>
      <c r="U319" s="24">
        <f>T319*187.5</f>
        <v>10.537875</v>
      </c>
      <c r="V319" s="59">
        <f>U319+S319</f>
        <v>18.441875</v>
      </c>
      <c r="W319" s="18" t="s">
        <v>55</v>
      </c>
      <c r="X319" s="19"/>
      <c r="Y319" s="19"/>
      <c r="Z319" s="19"/>
      <c r="AA319" s="19"/>
      <c r="AB319" s="24">
        <v>90</v>
      </c>
      <c r="AC319" s="25"/>
      <c r="AD319" s="24">
        <v>151</v>
      </c>
      <c r="AE319" s="26">
        <f>AD319+AB319</f>
        <v>241</v>
      </c>
      <c r="AF319" s="27"/>
    </row>
    <row r="320" spans="1:32" ht="12.75">
      <c r="A320" s="28"/>
      <c r="B320" s="29"/>
      <c r="C320" s="30"/>
      <c r="D320" s="29"/>
      <c r="E320" s="31"/>
      <c r="F320" s="31"/>
      <c r="G320" s="30"/>
      <c r="H320" s="32"/>
      <c r="I320" s="32"/>
      <c r="J320" s="29"/>
      <c r="K320" s="33"/>
      <c r="L320" s="30"/>
      <c r="M320" s="30"/>
      <c r="N320" s="34">
        <v>249</v>
      </c>
      <c r="O320" s="35">
        <v>1.16</v>
      </c>
      <c r="P320" s="35">
        <v>0.65</v>
      </c>
      <c r="Q320" s="35">
        <v>0.30000000000000004</v>
      </c>
      <c r="R320" s="35">
        <f>((O320*P320)*2)+((P320*Q320)*2)</f>
        <v>1.8980000000000001</v>
      </c>
      <c r="S320" s="40">
        <f>R320*10</f>
        <v>18.98</v>
      </c>
      <c r="T320" s="41">
        <f>O320*P320*Q320</f>
        <v>0.22620000000000004</v>
      </c>
      <c r="U320" s="40">
        <f>T320*187.5</f>
        <v>42.41250000000001</v>
      </c>
      <c r="V320" s="60">
        <f>U320+S320</f>
        <v>61.39250000000001</v>
      </c>
      <c r="W320" s="34"/>
      <c r="X320" s="35"/>
      <c r="Y320" s="35"/>
      <c r="Z320" s="35"/>
      <c r="AA320" s="35"/>
      <c r="AB320" s="40"/>
      <c r="AC320" s="41"/>
      <c r="AD320" s="40"/>
      <c r="AE320" s="42"/>
      <c r="AF320" s="43"/>
    </row>
    <row r="321" spans="1:32" ht="12.75">
      <c r="A321" s="28"/>
      <c r="B321" s="29"/>
      <c r="C321" s="30"/>
      <c r="D321" s="29"/>
      <c r="E321" s="31"/>
      <c r="F321" s="31"/>
      <c r="G321" s="30"/>
      <c r="H321" s="32"/>
      <c r="I321" s="32"/>
      <c r="J321" s="29"/>
      <c r="K321" s="33"/>
      <c r="L321" s="30"/>
      <c r="M321" s="30"/>
      <c r="N321" s="34">
        <v>250</v>
      </c>
      <c r="O321" s="35">
        <v>0.36</v>
      </c>
      <c r="P321" s="35">
        <v>0.25</v>
      </c>
      <c r="Q321" s="35">
        <v>0.15</v>
      </c>
      <c r="R321" s="35">
        <f>((O321*P321)*2)+((P321*Q321)*2)</f>
        <v>0.255</v>
      </c>
      <c r="S321" s="40">
        <f>R321*10</f>
        <v>2.55</v>
      </c>
      <c r="T321" s="41">
        <f>O321*P321*Q321</f>
        <v>0.0135</v>
      </c>
      <c r="U321" s="40">
        <f>T321*187.5</f>
        <v>2.53125</v>
      </c>
      <c r="V321" s="60">
        <f>U321+S321</f>
        <v>5.08125</v>
      </c>
      <c r="W321" s="34"/>
      <c r="X321" s="35"/>
      <c r="Y321" s="35"/>
      <c r="Z321" s="35"/>
      <c r="AA321" s="35"/>
      <c r="AB321" s="40"/>
      <c r="AC321" s="41"/>
      <c r="AD321" s="40"/>
      <c r="AE321" s="42"/>
      <c r="AF321" s="43"/>
    </row>
    <row r="322" spans="1:32" ht="12.75">
      <c r="A322" s="28"/>
      <c r="B322" s="29"/>
      <c r="C322" s="30">
        <v>74</v>
      </c>
      <c r="D322" s="29" t="s">
        <v>61</v>
      </c>
      <c r="E322" s="31">
        <v>83.519</v>
      </c>
      <c r="F322" s="31">
        <v>706.201</v>
      </c>
      <c r="G322" s="30">
        <v>3</v>
      </c>
      <c r="H322" s="32">
        <v>15</v>
      </c>
      <c r="I322" s="32">
        <v>14</v>
      </c>
      <c r="J322" s="29">
        <f>PI()*G322*H322*I322/6</f>
        <v>329.8672286269283</v>
      </c>
      <c r="K322" s="33">
        <f>J322*5.25</f>
        <v>1731.8029502913735</v>
      </c>
      <c r="L322" s="30">
        <v>2</v>
      </c>
      <c r="M322" s="30">
        <v>1</v>
      </c>
      <c r="N322" s="34">
        <v>251</v>
      </c>
      <c r="O322" s="35">
        <v>0.9</v>
      </c>
      <c r="P322" s="35">
        <v>0.32</v>
      </c>
      <c r="Q322" s="35">
        <v>0.27</v>
      </c>
      <c r="R322" s="35">
        <f>((O322*P322)*2)+((P322*Q322)*2)</f>
        <v>0.7488000000000001</v>
      </c>
      <c r="S322" s="40">
        <f>R322*10</f>
        <v>7.488000000000001</v>
      </c>
      <c r="T322" s="41">
        <f>O322*P322*Q322</f>
        <v>0.07776000000000001</v>
      </c>
      <c r="U322" s="40">
        <f>T322*187.5</f>
        <v>14.580000000000002</v>
      </c>
      <c r="V322" s="60">
        <f>U322+S322</f>
        <v>22.068000000000005</v>
      </c>
      <c r="W322" s="34" t="s">
        <v>55</v>
      </c>
      <c r="X322" s="35"/>
      <c r="Y322" s="35"/>
      <c r="Z322" s="35"/>
      <c r="AA322" s="35"/>
      <c r="AB322" s="40">
        <v>90</v>
      </c>
      <c r="AC322" s="41"/>
      <c r="AD322" s="40">
        <v>151</v>
      </c>
      <c r="AE322" s="42">
        <f>AD322+AB322</f>
        <v>241</v>
      </c>
      <c r="AF322" s="43"/>
    </row>
    <row r="323" spans="1:32" ht="12.75">
      <c r="A323" s="28"/>
      <c r="B323" s="29"/>
      <c r="C323" s="30"/>
      <c r="D323" s="29"/>
      <c r="E323" s="31"/>
      <c r="F323" s="31"/>
      <c r="G323" s="30"/>
      <c r="H323" s="32"/>
      <c r="I323" s="32"/>
      <c r="J323" s="29"/>
      <c r="K323" s="33"/>
      <c r="L323" s="30"/>
      <c r="M323" s="30"/>
      <c r="N323" s="34">
        <v>253</v>
      </c>
      <c r="O323" s="35">
        <v>0.69</v>
      </c>
      <c r="P323" s="35">
        <v>0.32</v>
      </c>
      <c r="Q323" s="35">
        <v>0.2</v>
      </c>
      <c r="R323" s="35">
        <f>((O323*P323)*2)+((P323*Q323)*2)</f>
        <v>0.5696</v>
      </c>
      <c r="S323" s="40">
        <f>R323*10</f>
        <v>5.696</v>
      </c>
      <c r="T323" s="41">
        <f>O323*P323*Q323</f>
        <v>0.044160000000000005</v>
      </c>
      <c r="U323" s="40">
        <f>T323*187.5</f>
        <v>8.280000000000001</v>
      </c>
      <c r="V323" s="60">
        <f>U323+S323</f>
        <v>13.976</v>
      </c>
      <c r="W323" s="34"/>
      <c r="X323" s="35"/>
      <c r="Y323" s="35"/>
      <c r="Z323" s="35"/>
      <c r="AA323" s="35"/>
      <c r="AB323" s="40"/>
      <c r="AC323" s="41"/>
      <c r="AD323" s="40"/>
      <c r="AE323" s="42"/>
      <c r="AF323" s="43"/>
    </row>
    <row r="324" spans="1:32" ht="12.75">
      <c r="A324" s="28"/>
      <c r="B324" s="29"/>
      <c r="C324" s="30">
        <v>75</v>
      </c>
      <c r="D324" s="29" t="s">
        <v>82</v>
      </c>
      <c r="E324" s="31">
        <v>83.383</v>
      </c>
      <c r="F324" s="31">
        <v>706.207</v>
      </c>
      <c r="G324" s="30">
        <v>4</v>
      </c>
      <c r="H324" s="32">
        <v>24</v>
      </c>
      <c r="I324" s="32">
        <v>20</v>
      </c>
      <c r="J324" s="29">
        <f>PI()*G324*H324*I324/6</f>
        <v>1005.3096491487337</v>
      </c>
      <c r="K324" s="33">
        <f>J324*5.25</f>
        <v>5277.875658030852</v>
      </c>
      <c r="L324" s="30">
        <v>2</v>
      </c>
      <c r="M324" s="30">
        <v>0</v>
      </c>
      <c r="N324" s="34">
        <v>248</v>
      </c>
      <c r="O324" s="35">
        <v>0.69</v>
      </c>
      <c r="P324" s="35">
        <v>0.43</v>
      </c>
      <c r="Q324" s="35">
        <v>0.30000000000000004</v>
      </c>
      <c r="R324" s="35">
        <f>((O324*P324)*2)+((P324*Q324)*2)</f>
        <v>0.8513999999999999</v>
      </c>
      <c r="S324" s="40">
        <f>R324*10</f>
        <v>8.514</v>
      </c>
      <c r="T324" s="41">
        <f>O324*P324*Q324</f>
        <v>0.08901</v>
      </c>
      <c r="U324" s="40">
        <f>T324*187.5</f>
        <v>16.689375000000002</v>
      </c>
      <c r="V324" s="60">
        <f>U324+S324</f>
        <v>25.203375</v>
      </c>
      <c r="W324" s="34"/>
      <c r="X324" s="35"/>
      <c r="Y324" s="35"/>
      <c r="Z324" s="35"/>
      <c r="AA324" s="35"/>
      <c r="AB324" s="40"/>
      <c r="AC324" s="41"/>
      <c r="AD324" s="40"/>
      <c r="AE324" s="42"/>
      <c r="AF324" s="43"/>
    </row>
    <row r="325" spans="1:32" ht="12.75">
      <c r="A325" s="28"/>
      <c r="B325" s="29"/>
      <c r="C325" s="30"/>
      <c r="D325" s="29"/>
      <c r="E325" s="31"/>
      <c r="F325" s="31"/>
      <c r="G325" s="30"/>
      <c r="H325" s="32"/>
      <c r="I325" s="32"/>
      <c r="J325" s="29"/>
      <c r="K325" s="33"/>
      <c r="L325" s="30"/>
      <c r="M325" s="30"/>
      <c r="N325" s="34">
        <v>252</v>
      </c>
      <c r="O325" s="35">
        <v>0.5</v>
      </c>
      <c r="P325" s="35">
        <v>0.19</v>
      </c>
      <c r="Q325" s="35">
        <v>0.15</v>
      </c>
      <c r="R325" s="35">
        <f>((O325*P325)*2)+((P325*Q325)*2)</f>
        <v>0.247</v>
      </c>
      <c r="S325" s="40">
        <f>R325*10</f>
        <v>2.4699999999999998</v>
      </c>
      <c r="T325" s="41">
        <f>O325*P325*Q325</f>
        <v>0.014249999999999999</v>
      </c>
      <c r="U325" s="40">
        <f>T325*187.5</f>
        <v>2.6718749999999996</v>
      </c>
      <c r="V325" s="60">
        <f>U325+S325</f>
        <v>5.141874999999999</v>
      </c>
      <c r="W325" s="34"/>
      <c r="X325" s="35"/>
      <c r="Y325" s="35"/>
      <c r="Z325" s="35"/>
      <c r="AA325" s="35"/>
      <c r="AB325" s="40"/>
      <c r="AC325" s="41"/>
      <c r="AD325" s="40"/>
      <c r="AE325" s="42"/>
      <c r="AF325" s="43"/>
    </row>
    <row r="326" spans="1:32" ht="12.75">
      <c r="A326" s="44"/>
      <c r="B326" s="45" t="s">
        <v>52</v>
      </c>
      <c r="C326" s="46"/>
      <c r="D326" s="45"/>
      <c r="E326" s="47"/>
      <c r="F326" s="47"/>
      <c r="G326" s="46"/>
      <c r="H326" s="48"/>
      <c r="I326" s="48"/>
      <c r="J326" s="45"/>
      <c r="K326" s="49">
        <f>SUM(K319:K325)</f>
        <v>21029.03582496668</v>
      </c>
      <c r="L326" s="46"/>
      <c r="M326" s="46"/>
      <c r="N326" s="50"/>
      <c r="O326" s="51"/>
      <c r="P326" s="51"/>
      <c r="Q326" s="51"/>
      <c r="R326" s="51"/>
      <c r="S326" s="56"/>
      <c r="T326" s="57"/>
      <c r="U326" s="56"/>
      <c r="V326" s="49">
        <f>SUM(V319:V325)</f>
        <v>151.304875</v>
      </c>
      <c r="W326" s="50"/>
      <c r="X326" s="51"/>
      <c r="Y326" s="51"/>
      <c r="Z326" s="51"/>
      <c r="AA326" s="51"/>
      <c r="AB326" s="56"/>
      <c r="AC326" s="57"/>
      <c r="AD326" s="56"/>
      <c r="AE326" s="49">
        <f>SUM(AE319:AE325)</f>
        <v>482</v>
      </c>
      <c r="AF326" s="58">
        <f>K326+V326+AE326</f>
        <v>21662.34069996668</v>
      </c>
    </row>
    <row r="327" spans="1:32" ht="12.75">
      <c r="A327" s="12">
        <v>57</v>
      </c>
      <c r="B327" s="13" t="s">
        <v>119</v>
      </c>
      <c r="C327" s="14">
        <v>76</v>
      </c>
      <c r="D327" s="13"/>
      <c r="E327" s="15">
        <v>96.747</v>
      </c>
      <c r="F327" s="15">
        <v>697.249</v>
      </c>
      <c r="G327" s="14">
        <v>1</v>
      </c>
      <c r="H327" s="16">
        <v>5</v>
      </c>
      <c r="I327" s="16">
        <v>5</v>
      </c>
      <c r="J327" s="13">
        <f>PI()*G327*H327*I327/6</f>
        <v>13.089969389957473</v>
      </c>
      <c r="K327" s="17">
        <f>J327*5.25</f>
        <v>68.72233929727673</v>
      </c>
      <c r="L327" s="14">
        <v>2</v>
      </c>
      <c r="M327" s="14">
        <v>0</v>
      </c>
      <c r="N327" s="18">
        <v>243</v>
      </c>
      <c r="O327" s="19">
        <v>2.3</v>
      </c>
      <c r="P327" s="19">
        <v>1.64</v>
      </c>
      <c r="Q327" s="19">
        <v>0.88</v>
      </c>
      <c r="R327" s="20">
        <f>((O327*P327)*2)+((P327*Q327)*2)</f>
        <v>10.430399999999999</v>
      </c>
      <c r="S327" s="21">
        <f>R327*10</f>
        <v>104.30399999999999</v>
      </c>
      <c r="T327" s="22">
        <f>O327*P327*Q327</f>
        <v>3.3193599999999996</v>
      </c>
      <c r="U327" s="21">
        <f>T327*187.5</f>
        <v>622.3799999999999</v>
      </c>
      <c r="V327" s="23">
        <f>U327+S327</f>
        <v>726.6839999999999</v>
      </c>
      <c r="W327" s="18"/>
      <c r="X327" s="19"/>
      <c r="Y327" s="19"/>
      <c r="Z327" s="19"/>
      <c r="AA327" s="19"/>
      <c r="AB327" s="24"/>
      <c r="AC327" s="25"/>
      <c r="AD327" s="24"/>
      <c r="AE327" s="26"/>
      <c r="AF327" s="27"/>
    </row>
    <row r="328" spans="1:32" ht="12.75">
      <c r="A328" s="28"/>
      <c r="B328" s="29"/>
      <c r="C328" s="30"/>
      <c r="D328" s="29"/>
      <c r="E328" s="31"/>
      <c r="F328" s="31"/>
      <c r="G328" s="30"/>
      <c r="H328" s="32"/>
      <c r="I328" s="32"/>
      <c r="J328" s="29"/>
      <c r="K328" s="33"/>
      <c r="L328" s="30"/>
      <c r="M328" s="30"/>
      <c r="N328" s="34">
        <v>244</v>
      </c>
      <c r="O328" s="35">
        <v>0.64</v>
      </c>
      <c r="P328" s="35">
        <v>0.38</v>
      </c>
      <c r="Q328" s="35">
        <v>0.34</v>
      </c>
      <c r="R328" s="36">
        <f>((O328*P328)*2)+((P328*Q328)*2)</f>
        <v>0.7448</v>
      </c>
      <c r="S328" s="37">
        <f>R328*10</f>
        <v>7.448</v>
      </c>
      <c r="T328" s="38">
        <f>O328*P328*Q328</f>
        <v>0.08268800000000001</v>
      </c>
      <c r="U328" s="37">
        <f>T328*187.5</f>
        <v>15.504000000000001</v>
      </c>
      <c r="V328" s="39">
        <f>U328+S328</f>
        <v>22.952</v>
      </c>
      <c r="W328" s="34"/>
      <c r="X328" s="35"/>
      <c r="Y328" s="35"/>
      <c r="Z328" s="35"/>
      <c r="AA328" s="35"/>
      <c r="AB328" s="40"/>
      <c r="AC328" s="41"/>
      <c r="AD328" s="40"/>
      <c r="AE328" s="42"/>
      <c r="AF328" s="43"/>
    </row>
    <row r="329" spans="1:32" ht="12.75">
      <c r="A329" s="44"/>
      <c r="B329" s="45" t="s">
        <v>52</v>
      </c>
      <c r="C329" s="46"/>
      <c r="D329" s="45"/>
      <c r="E329" s="47"/>
      <c r="F329" s="47"/>
      <c r="G329" s="46"/>
      <c r="H329" s="48"/>
      <c r="I329" s="48"/>
      <c r="J329" s="45"/>
      <c r="K329" s="49">
        <f>SUM(K327:K328)</f>
        <v>68.72233929727673</v>
      </c>
      <c r="L329" s="46"/>
      <c r="M329" s="46"/>
      <c r="N329" s="50"/>
      <c r="O329" s="51"/>
      <c r="P329" s="51"/>
      <c r="Q329" s="51"/>
      <c r="R329" s="52"/>
      <c r="S329" s="53"/>
      <c r="T329" s="54"/>
      <c r="U329" s="53"/>
      <c r="V329" s="55">
        <f>SUM(V327:V328)</f>
        <v>749.6359999999999</v>
      </c>
      <c r="W329" s="50"/>
      <c r="X329" s="51"/>
      <c r="Y329" s="51"/>
      <c r="Z329" s="51"/>
      <c r="AA329" s="51"/>
      <c r="AB329" s="56"/>
      <c r="AC329" s="57"/>
      <c r="AD329" s="56"/>
      <c r="AE329" s="55">
        <f>SUM(AE327:AE328)</f>
        <v>0</v>
      </c>
      <c r="AF329" s="58">
        <f>K329+V329+AE329</f>
        <v>818.3583392972766</v>
      </c>
    </row>
    <row r="330" spans="1:32" ht="12.75">
      <c r="A330" s="62">
        <v>58</v>
      </c>
      <c r="B330" s="63" t="s">
        <v>120</v>
      </c>
      <c r="C330" s="64"/>
      <c r="D330" s="63"/>
      <c r="E330" s="65">
        <v>80.23</v>
      </c>
      <c r="F330" s="65">
        <v>703.597</v>
      </c>
      <c r="G330" s="64"/>
      <c r="H330" s="66"/>
      <c r="I330" s="66"/>
      <c r="J330" s="63"/>
      <c r="K330" s="67"/>
      <c r="L330" s="64">
        <v>1</v>
      </c>
      <c r="M330" s="64">
        <v>0</v>
      </c>
      <c r="N330" s="68" t="s">
        <v>63</v>
      </c>
      <c r="O330" s="69"/>
      <c r="P330" s="69"/>
      <c r="Q330" s="69"/>
      <c r="R330" s="69"/>
      <c r="S330" s="70">
        <v>19</v>
      </c>
      <c r="T330" s="71"/>
      <c r="U330" s="70">
        <v>45</v>
      </c>
      <c r="V330" s="72">
        <f>U330+S330</f>
        <v>64</v>
      </c>
      <c r="W330" s="68"/>
      <c r="X330" s="69"/>
      <c r="Y330" s="69"/>
      <c r="Z330" s="69"/>
      <c r="AA330" s="69"/>
      <c r="AB330" s="70"/>
      <c r="AC330" s="71"/>
      <c r="AD330" s="70"/>
      <c r="AE330" s="73"/>
      <c r="AF330" s="74">
        <f>K330+V330+AE330</f>
        <v>64</v>
      </c>
    </row>
    <row r="331" spans="1:32" ht="12.75">
      <c r="A331" s="62">
        <v>59</v>
      </c>
      <c r="B331" s="63" t="s">
        <v>121</v>
      </c>
      <c r="C331" s="64"/>
      <c r="D331" s="63"/>
      <c r="E331" s="65">
        <v>86.054</v>
      </c>
      <c r="F331" s="65">
        <v>693.204</v>
      </c>
      <c r="G331" s="64"/>
      <c r="H331" s="66"/>
      <c r="I331" s="66"/>
      <c r="J331" s="63"/>
      <c r="K331" s="67"/>
      <c r="L331" s="64">
        <v>1</v>
      </c>
      <c r="M331" s="64">
        <v>1</v>
      </c>
      <c r="N331" s="68" t="s">
        <v>63</v>
      </c>
      <c r="O331" s="69"/>
      <c r="P331" s="69"/>
      <c r="Q331" s="69"/>
      <c r="R331" s="69"/>
      <c r="S331" s="70">
        <v>19</v>
      </c>
      <c r="T331" s="71"/>
      <c r="U331" s="70">
        <v>45</v>
      </c>
      <c r="V331" s="72">
        <f>U331+S331</f>
        <v>64</v>
      </c>
      <c r="W331" s="68" t="s">
        <v>55</v>
      </c>
      <c r="X331" s="69"/>
      <c r="Y331" s="69"/>
      <c r="Z331" s="69"/>
      <c r="AA331" s="69"/>
      <c r="AB331" s="70">
        <v>90</v>
      </c>
      <c r="AC331" s="71"/>
      <c r="AD331" s="70">
        <v>151</v>
      </c>
      <c r="AE331" s="73">
        <f>AD331+AB331</f>
        <v>241</v>
      </c>
      <c r="AF331" s="74">
        <f>K331+V331+AE331</f>
        <v>305</v>
      </c>
    </row>
    <row r="332" spans="1:32" ht="12.75">
      <c r="A332" s="62">
        <v>60</v>
      </c>
      <c r="B332" s="63" t="s">
        <v>122</v>
      </c>
      <c r="C332" s="64">
        <v>79</v>
      </c>
      <c r="D332" s="63"/>
      <c r="E332" s="65">
        <v>95.67</v>
      </c>
      <c r="F332" s="65">
        <v>699.817</v>
      </c>
      <c r="G332" s="64">
        <v>2</v>
      </c>
      <c r="H332" s="66">
        <v>18</v>
      </c>
      <c r="I332" s="66">
        <v>14</v>
      </c>
      <c r="J332" s="63">
        <f>PI()*G332*H332*I332/6</f>
        <v>263.89378290154264</v>
      </c>
      <c r="K332" s="67">
        <f>J332*5.25</f>
        <v>1385.442360233099</v>
      </c>
      <c r="L332" s="64">
        <v>0</v>
      </c>
      <c r="M332" s="64">
        <v>0</v>
      </c>
      <c r="N332" s="68"/>
      <c r="O332" s="69"/>
      <c r="P332" s="69"/>
      <c r="Q332" s="69"/>
      <c r="R332" s="69"/>
      <c r="S332" s="70"/>
      <c r="T332" s="71"/>
      <c r="U332" s="70"/>
      <c r="V332" s="72"/>
      <c r="W332" s="68"/>
      <c r="X332" s="69"/>
      <c r="Y332" s="69"/>
      <c r="Z332" s="69"/>
      <c r="AA332" s="69"/>
      <c r="AB332" s="70"/>
      <c r="AC332" s="71"/>
      <c r="AD332" s="70"/>
      <c r="AE332" s="73"/>
      <c r="AF332" s="74">
        <f>K332+V332+AE332</f>
        <v>1385.442360233099</v>
      </c>
    </row>
    <row r="333" spans="1:32" ht="12.75">
      <c r="A333" s="62">
        <v>61</v>
      </c>
      <c r="B333" s="63" t="s">
        <v>123</v>
      </c>
      <c r="C333" s="64">
        <v>80</v>
      </c>
      <c r="D333" s="63"/>
      <c r="E333" s="65">
        <v>98.843</v>
      </c>
      <c r="F333" s="65">
        <v>703.298</v>
      </c>
      <c r="G333" s="64">
        <v>2</v>
      </c>
      <c r="H333" s="66">
        <v>10</v>
      </c>
      <c r="I333" s="66">
        <v>9</v>
      </c>
      <c r="J333" s="63">
        <f>PI()*G333*H333*I333/6</f>
        <v>94.2477796076938</v>
      </c>
      <c r="K333" s="67">
        <f>J333*5.25</f>
        <v>494.80084294039244</v>
      </c>
      <c r="L333" s="64">
        <v>0</v>
      </c>
      <c r="M333" s="64">
        <v>0</v>
      </c>
      <c r="N333" s="68"/>
      <c r="O333" s="69"/>
      <c r="P333" s="69"/>
      <c r="Q333" s="69"/>
      <c r="R333" s="69"/>
      <c r="S333" s="70"/>
      <c r="T333" s="71"/>
      <c r="U333" s="70"/>
      <c r="V333" s="72"/>
      <c r="W333" s="68"/>
      <c r="X333" s="69"/>
      <c r="Y333" s="69"/>
      <c r="Z333" s="69"/>
      <c r="AA333" s="69"/>
      <c r="AB333" s="70"/>
      <c r="AC333" s="71"/>
      <c r="AD333" s="70"/>
      <c r="AE333" s="73"/>
      <c r="AF333" s="74">
        <f>K333+V333+AE333</f>
        <v>494.80084294039244</v>
      </c>
    </row>
    <row r="334" spans="1:32" ht="12.75">
      <c r="A334" s="79">
        <v>62</v>
      </c>
      <c r="B334" s="80" t="s">
        <v>124</v>
      </c>
      <c r="C334" s="81"/>
      <c r="D334" s="80"/>
      <c r="E334" s="82">
        <v>86.629</v>
      </c>
      <c r="F334" s="82">
        <v>699.717</v>
      </c>
      <c r="G334" s="81"/>
      <c r="H334" s="83"/>
      <c r="I334" s="83"/>
      <c r="J334" s="80"/>
      <c r="K334" s="84"/>
      <c r="L334" s="81">
        <v>2</v>
      </c>
      <c r="M334" s="81">
        <v>0</v>
      </c>
      <c r="N334" s="85">
        <v>131</v>
      </c>
      <c r="O334" s="86" t="s">
        <v>98</v>
      </c>
      <c r="P334" s="86"/>
      <c r="Q334" s="86"/>
      <c r="R334" s="86">
        <v>2.3</v>
      </c>
      <c r="S334" s="87">
        <v>23</v>
      </c>
      <c r="T334" s="88"/>
      <c r="U334" s="87">
        <v>0</v>
      </c>
      <c r="V334" s="89">
        <f>U334+S334</f>
        <v>23</v>
      </c>
      <c r="W334" s="85"/>
      <c r="X334" s="86"/>
      <c r="Y334" s="86"/>
      <c r="Z334" s="86"/>
      <c r="AA334" s="86"/>
      <c r="AB334" s="87"/>
      <c r="AC334" s="88"/>
      <c r="AD334" s="87"/>
      <c r="AE334" s="90"/>
      <c r="AF334" s="91"/>
    </row>
    <row r="335" spans="1:32" ht="12.75">
      <c r="A335" s="92"/>
      <c r="B335" s="93"/>
      <c r="C335" s="94"/>
      <c r="D335" s="93"/>
      <c r="E335" s="95"/>
      <c r="F335" s="95"/>
      <c r="G335" s="94"/>
      <c r="H335" s="96"/>
      <c r="I335" s="96"/>
      <c r="J335" s="93"/>
      <c r="K335" s="97"/>
      <c r="L335" s="94"/>
      <c r="M335" s="94"/>
      <c r="N335" s="98">
        <v>134</v>
      </c>
      <c r="O335" s="99" t="s">
        <v>98</v>
      </c>
      <c r="P335" s="99"/>
      <c r="Q335" s="99"/>
      <c r="R335" s="99">
        <v>74.5</v>
      </c>
      <c r="S335" s="100">
        <v>745</v>
      </c>
      <c r="T335" s="101"/>
      <c r="U335" s="100">
        <v>0</v>
      </c>
      <c r="V335" s="102">
        <f>U335+S335</f>
        <v>745</v>
      </c>
      <c r="W335" s="98"/>
      <c r="X335" s="99"/>
      <c r="Y335" s="99"/>
      <c r="Z335" s="99"/>
      <c r="AA335" s="99"/>
      <c r="AB335" s="100"/>
      <c r="AC335" s="101"/>
      <c r="AD335" s="100"/>
      <c r="AE335" s="103"/>
      <c r="AF335" s="104"/>
    </row>
    <row r="336" spans="1:32" ht="12.75">
      <c r="A336" s="105"/>
      <c r="B336" s="106"/>
      <c r="C336" s="107"/>
      <c r="D336" s="106"/>
      <c r="E336" s="108"/>
      <c r="F336" s="108"/>
      <c r="G336" s="107"/>
      <c r="H336" s="109"/>
      <c r="I336" s="109"/>
      <c r="J336" s="106"/>
      <c r="K336" s="110"/>
      <c r="L336" s="107"/>
      <c r="M336" s="107"/>
      <c r="N336" s="111"/>
      <c r="O336" s="112"/>
      <c r="P336" s="112"/>
      <c r="Q336" s="112"/>
      <c r="R336" s="112"/>
      <c r="S336" s="113">
        <f>SUM(S334:S335)</f>
        <v>768</v>
      </c>
      <c r="T336" s="114"/>
      <c r="U336" s="113"/>
      <c r="V336" s="115">
        <f>SUM(V334:V335)</f>
        <v>768</v>
      </c>
      <c r="W336" s="111"/>
      <c r="X336" s="112"/>
      <c r="Y336" s="112"/>
      <c r="Z336" s="112"/>
      <c r="AA336" s="112"/>
      <c r="AB336" s="113"/>
      <c r="AC336" s="114"/>
      <c r="AD336" s="113"/>
      <c r="AE336" s="116"/>
      <c r="AF336" s="58">
        <f>K336+V336+AE336</f>
        <v>768</v>
      </c>
    </row>
    <row r="337" spans="1:32" ht="12.75">
      <c r="A337" s="12">
        <v>63</v>
      </c>
      <c r="B337" s="13" t="s">
        <v>125</v>
      </c>
      <c r="C337" s="14"/>
      <c r="D337" s="13"/>
      <c r="E337" s="15">
        <v>90.132</v>
      </c>
      <c r="F337" s="15">
        <v>702.222</v>
      </c>
      <c r="G337" s="14"/>
      <c r="H337" s="16"/>
      <c r="I337" s="16"/>
      <c r="J337" s="13"/>
      <c r="K337" s="17"/>
      <c r="L337" s="14">
        <v>12</v>
      </c>
      <c r="M337" s="14">
        <v>0</v>
      </c>
      <c r="N337" s="18">
        <v>180</v>
      </c>
      <c r="O337" s="19" t="s">
        <v>98</v>
      </c>
      <c r="P337" s="19"/>
      <c r="Q337" s="19"/>
      <c r="R337" s="19">
        <v>5.48</v>
      </c>
      <c r="S337" s="24">
        <f aca="true" t="shared" si="0" ref="S337:S348">R337*10</f>
        <v>54.800000000000004</v>
      </c>
      <c r="T337" s="25"/>
      <c r="U337" s="24">
        <v>0</v>
      </c>
      <c r="V337" s="59">
        <f>U337+S337</f>
        <v>54.800000000000004</v>
      </c>
      <c r="W337" s="85"/>
      <c r="X337" s="19"/>
      <c r="Y337" s="19"/>
      <c r="Z337" s="19"/>
      <c r="AA337" s="19"/>
      <c r="AB337" s="24"/>
      <c r="AC337" s="25"/>
      <c r="AD337" s="24"/>
      <c r="AE337" s="26"/>
      <c r="AF337" s="27"/>
    </row>
    <row r="338" spans="1:32" ht="12.75">
      <c r="A338" s="28"/>
      <c r="B338" s="29"/>
      <c r="C338" s="30"/>
      <c r="D338" s="29"/>
      <c r="E338" s="31"/>
      <c r="F338" s="31"/>
      <c r="G338" s="30"/>
      <c r="H338" s="32"/>
      <c r="I338" s="32"/>
      <c r="J338" s="29"/>
      <c r="K338" s="33"/>
      <c r="L338" s="30"/>
      <c r="M338" s="30"/>
      <c r="N338" s="34">
        <v>181</v>
      </c>
      <c r="O338" s="35" t="s">
        <v>98</v>
      </c>
      <c r="P338" s="35"/>
      <c r="Q338" s="35"/>
      <c r="R338" s="35">
        <v>3.22</v>
      </c>
      <c r="S338" s="40">
        <f t="shared" si="0"/>
        <v>32.2</v>
      </c>
      <c r="T338" s="41"/>
      <c r="U338" s="40">
        <v>0</v>
      </c>
      <c r="V338" s="60">
        <f>U338+S338</f>
        <v>32.2</v>
      </c>
      <c r="W338" s="98"/>
      <c r="X338" s="35"/>
      <c r="Y338" s="35"/>
      <c r="Z338" s="35"/>
      <c r="AA338" s="35"/>
      <c r="AB338" s="40"/>
      <c r="AC338" s="41"/>
      <c r="AD338" s="40"/>
      <c r="AE338" s="42"/>
      <c r="AF338" s="43"/>
    </row>
    <row r="339" spans="1:32" ht="12.75">
      <c r="A339" s="28"/>
      <c r="B339" s="29"/>
      <c r="C339" s="30"/>
      <c r="D339" s="29"/>
      <c r="E339" s="31"/>
      <c r="F339" s="31"/>
      <c r="G339" s="30"/>
      <c r="H339" s="32"/>
      <c r="I339" s="32"/>
      <c r="J339" s="29"/>
      <c r="K339" s="33"/>
      <c r="L339" s="30"/>
      <c r="M339" s="30"/>
      <c r="N339" s="34">
        <v>182</v>
      </c>
      <c r="O339" s="35" t="s">
        <v>98</v>
      </c>
      <c r="P339" s="35"/>
      <c r="Q339" s="35"/>
      <c r="R339" s="35">
        <v>4.5</v>
      </c>
      <c r="S339" s="40">
        <f t="shared" si="0"/>
        <v>45</v>
      </c>
      <c r="T339" s="41"/>
      <c r="U339" s="40">
        <v>0</v>
      </c>
      <c r="V339" s="60">
        <f>U339+S339</f>
        <v>45</v>
      </c>
      <c r="W339" s="98"/>
      <c r="X339" s="35"/>
      <c r="Y339" s="35"/>
      <c r="Z339" s="35"/>
      <c r="AA339" s="35"/>
      <c r="AB339" s="40"/>
      <c r="AC339" s="41"/>
      <c r="AD339" s="40"/>
      <c r="AE339" s="42"/>
      <c r="AF339" s="43"/>
    </row>
    <row r="340" spans="1:32" ht="12.75">
      <c r="A340" s="28"/>
      <c r="B340" s="29"/>
      <c r="C340" s="30"/>
      <c r="D340" s="29"/>
      <c r="E340" s="31"/>
      <c r="F340" s="31"/>
      <c r="G340" s="30"/>
      <c r="H340" s="32"/>
      <c r="I340" s="32"/>
      <c r="J340" s="29"/>
      <c r="K340" s="33"/>
      <c r="L340" s="30"/>
      <c r="M340" s="30"/>
      <c r="N340" s="34">
        <v>183</v>
      </c>
      <c r="O340" s="35" t="s">
        <v>98</v>
      </c>
      <c r="P340" s="35"/>
      <c r="Q340" s="35"/>
      <c r="R340" s="35">
        <v>0.49</v>
      </c>
      <c r="S340" s="40">
        <f t="shared" si="0"/>
        <v>4.9</v>
      </c>
      <c r="T340" s="41"/>
      <c r="U340" s="40">
        <v>0</v>
      </c>
      <c r="V340" s="60">
        <f>U340+S340</f>
        <v>4.9</v>
      </c>
      <c r="W340" s="98"/>
      <c r="X340" s="35"/>
      <c r="Y340" s="35"/>
      <c r="Z340" s="35"/>
      <c r="AA340" s="35"/>
      <c r="AB340" s="40"/>
      <c r="AC340" s="41"/>
      <c r="AD340" s="40"/>
      <c r="AE340" s="42"/>
      <c r="AF340" s="43"/>
    </row>
    <row r="341" spans="1:32" ht="12.75">
      <c r="A341" s="28"/>
      <c r="B341" s="29"/>
      <c r="C341" s="30"/>
      <c r="D341" s="29"/>
      <c r="E341" s="31"/>
      <c r="F341" s="31"/>
      <c r="G341" s="30"/>
      <c r="H341" s="32"/>
      <c r="I341" s="32"/>
      <c r="J341" s="29"/>
      <c r="K341" s="33"/>
      <c r="L341" s="30"/>
      <c r="M341" s="30"/>
      <c r="N341" s="34">
        <v>184</v>
      </c>
      <c r="O341" s="35" t="s">
        <v>98</v>
      </c>
      <c r="P341" s="35"/>
      <c r="Q341" s="35"/>
      <c r="R341" s="35">
        <v>0.63</v>
      </c>
      <c r="S341" s="40">
        <f t="shared" si="0"/>
        <v>6.3</v>
      </c>
      <c r="T341" s="41"/>
      <c r="U341" s="40">
        <v>0</v>
      </c>
      <c r="V341" s="60">
        <f>U341+S341</f>
        <v>6.3</v>
      </c>
      <c r="W341" s="98"/>
      <c r="X341" s="35"/>
      <c r="Y341" s="35"/>
      <c r="Z341" s="35"/>
      <c r="AA341" s="35"/>
      <c r="AB341" s="40"/>
      <c r="AC341" s="41"/>
      <c r="AD341" s="40"/>
      <c r="AE341" s="42"/>
      <c r="AF341" s="43"/>
    </row>
    <row r="342" spans="1:32" ht="12.75">
      <c r="A342" s="28"/>
      <c r="B342" s="29"/>
      <c r="C342" s="30"/>
      <c r="D342" s="29"/>
      <c r="E342" s="31"/>
      <c r="F342" s="31"/>
      <c r="G342" s="30"/>
      <c r="H342" s="32"/>
      <c r="I342" s="32"/>
      <c r="J342" s="29"/>
      <c r="K342" s="33"/>
      <c r="L342" s="30"/>
      <c r="M342" s="30"/>
      <c r="N342" s="34">
        <v>185</v>
      </c>
      <c r="O342" s="35" t="s">
        <v>98</v>
      </c>
      <c r="P342" s="35"/>
      <c r="Q342" s="35"/>
      <c r="R342" s="35">
        <v>0.64</v>
      </c>
      <c r="S342" s="40">
        <f t="shared" si="0"/>
        <v>6.4</v>
      </c>
      <c r="T342" s="41"/>
      <c r="U342" s="40">
        <v>0</v>
      </c>
      <c r="V342" s="60">
        <f>U342+S342</f>
        <v>6.4</v>
      </c>
      <c r="W342" s="98"/>
      <c r="X342" s="35"/>
      <c r="Y342" s="35"/>
      <c r="Z342" s="35"/>
      <c r="AA342" s="35"/>
      <c r="AB342" s="40"/>
      <c r="AC342" s="41"/>
      <c r="AD342" s="40"/>
      <c r="AE342" s="42"/>
      <c r="AF342" s="43"/>
    </row>
    <row r="343" spans="1:32" ht="12.75">
      <c r="A343" s="28"/>
      <c r="B343" s="29"/>
      <c r="C343" s="30"/>
      <c r="D343" s="29"/>
      <c r="E343" s="31"/>
      <c r="F343" s="31"/>
      <c r="G343" s="30"/>
      <c r="H343" s="32"/>
      <c r="I343" s="32"/>
      <c r="J343" s="29"/>
      <c r="K343" s="33"/>
      <c r="L343" s="30"/>
      <c r="M343" s="30"/>
      <c r="N343" s="34">
        <v>186</v>
      </c>
      <c r="O343" s="35" t="s">
        <v>98</v>
      </c>
      <c r="P343" s="35"/>
      <c r="Q343" s="35"/>
      <c r="R343" s="35">
        <v>0.4</v>
      </c>
      <c r="S343" s="40">
        <f t="shared" si="0"/>
        <v>4</v>
      </c>
      <c r="T343" s="41"/>
      <c r="U343" s="40">
        <v>0</v>
      </c>
      <c r="V343" s="60">
        <f>U343+S343</f>
        <v>4</v>
      </c>
      <c r="W343" s="98"/>
      <c r="X343" s="35"/>
      <c r="Y343" s="35"/>
      <c r="Z343" s="35"/>
      <c r="AA343" s="35"/>
      <c r="AB343" s="40"/>
      <c r="AC343" s="41"/>
      <c r="AD343" s="40"/>
      <c r="AE343" s="42"/>
      <c r="AF343" s="43"/>
    </row>
    <row r="344" spans="1:32" ht="12.75">
      <c r="A344" s="28"/>
      <c r="B344" s="29"/>
      <c r="C344" s="30"/>
      <c r="D344" s="29"/>
      <c r="E344" s="31"/>
      <c r="F344" s="31"/>
      <c r="G344" s="30"/>
      <c r="H344" s="32"/>
      <c r="I344" s="32"/>
      <c r="J344" s="29"/>
      <c r="K344" s="33"/>
      <c r="L344" s="30"/>
      <c r="M344" s="30"/>
      <c r="N344" s="34">
        <v>187</v>
      </c>
      <c r="O344" s="35" t="s">
        <v>98</v>
      </c>
      <c r="P344" s="35"/>
      <c r="Q344" s="35"/>
      <c r="R344" s="35">
        <v>1.11</v>
      </c>
      <c r="S344" s="40">
        <f t="shared" si="0"/>
        <v>11.100000000000001</v>
      </c>
      <c r="T344" s="41"/>
      <c r="U344" s="40">
        <v>0</v>
      </c>
      <c r="V344" s="60">
        <f>U344+S344</f>
        <v>11.100000000000001</v>
      </c>
      <c r="W344" s="98"/>
      <c r="X344" s="35"/>
      <c r="Y344" s="35"/>
      <c r="Z344" s="35"/>
      <c r="AA344" s="35"/>
      <c r="AB344" s="40"/>
      <c r="AC344" s="41"/>
      <c r="AD344" s="40"/>
      <c r="AE344" s="42"/>
      <c r="AF344" s="43"/>
    </row>
    <row r="345" spans="1:32" ht="12.75">
      <c r="A345" s="28"/>
      <c r="B345" s="29"/>
      <c r="C345" s="30"/>
      <c r="D345" s="29"/>
      <c r="E345" s="31"/>
      <c r="F345" s="31"/>
      <c r="G345" s="30"/>
      <c r="H345" s="32"/>
      <c r="I345" s="32"/>
      <c r="J345" s="29"/>
      <c r="K345" s="33"/>
      <c r="L345" s="30"/>
      <c r="M345" s="30"/>
      <c r="N345" s="34">
        <v>188</v>
      </c>
      <c r="O345" s="35" t="s">
        <v>98</v>
      </c>
      <c r="P345" s="35"/>
      <c r="Q345" s="35"/>
      <c r="R345" s="35">
        <v>1.09</v>
      </c>
      <c r="S345" s="40">
        <f t="shared" si="0"/>
        <v>10.9</v>
      </c>
      <c r="T345" s="41"/>
      <c r="U345" s="40">
        <v>0</v>
      </c>
      <c r="V345" s="60">
        <f>U345+S345</f>
        <v>10.9</v>
      </c>
      <c r="W345" s="98"/>
      <c r="X345" s="35"/>
      <c r="Y345" s="35"/>
      <c r="Z345" s="35"/>
      <c r="AA345" s="35"/>
      <c r="AB345" s="40"/>
      <c r="AC345" s="41"/>
      <c r="AD345" s="40"/>
      <c r="AE345" s="42"/>
      <c r="AF345" s="43"/>
    </row>
    <row r="346" spans="1:32" ht="12.75">
      <c r="A346" s="28"/>
      <c r="B346" s="29"/>
      <c r="C346" s="30"/>
      <c r="D346" s="29"/>
      <c r="E346" s="31"/>
      <c r="F346" s="31"/>
      <c r="G346" s="30"/>
      <c r="H346" s="32"/>
      <c r="I346" s="32"/>
      <c r="J346" s="29"/>
      <c r="K346" s="33"/>
      <c r="L346" s="30"/>
      <c r="M346" s="30"/>
      <c r="N346" s="34">
        <v>189</v>
      </c>
      <c r="O346" s="35" t="s">
        <v>98</v>
      </c>
      <c r="P346" s="35"/>
      <c r="Q346" s="35"/>
      <c r="R346" s="35">
        <v>5.3</v>
      </c>
      <c r="S346" s="40">
        <f t="shared" si="0"/>
        <v>53</v>
      </c>
      <c r="T346" s="41"/>
      <c r="U346" s="40">
        <v>0</v>
      </c>
      <c r="V346" s="60">
        <f>U346+S346</f>
        <v>53</v>
      </c>
      <c r="W346" s="98"/>
      <c r="X346" s="35"/>
      <c r="Y346" s="35"/>
      <c r="Z346" s="35"/>
      <c r="AA346" s="35"/>
      <c r="AB346" s="40"/>
      <c r="AC346" s="41"/>
      <c r="AD346" s="40"/>
      <c r="AE346" s="42"/>
      <c r="AF346" s="43"/>
    </row>
    <row r="347" spans="1:32" ht="12.75">
      <c r="A347" s="28"/>
      <c r="B347" s="29"/>
      <c r="C347" s="30"/>
      <c r="D347" s="29"/>
      <c r="E347" s="31"/>
      <c r="F347" s="31"/>
      <c r="G347" s="30"/>
      <c r="H347" s="32"/>
      <c r="I347" s="32"/>
      <c r="J347" s="29"/>
      <c r="K347" s="33"/>
      <c r="L347" s="30"/>
      <c r="M347" s="30"/>
      <c r="N347" s="34">
        <v>190</v>
      </c>
      <c r="O347" s="35" t="s">
        <v>98</v>
      </c>
      <c r="P347" s="35"/>
      <c r="Q347" s="35"/>
      <c r="R347" s="35">
        <v>0.17</v>
      </c>
      <c r="S347" s="40">
        <f t="shared" si="0"/>
        <v>1.7000000000000002</v>
      </c>
      <c r="T347" s="41"/>
      <c r="U347" s="40">
        <v>0</v>
      </c>
      <c r="V347" s="60">
        <f>U347+S347</f>
        <v>1.7000000000000002</v>
      </c>
      <c r="W347" s="98"/>
      <c r="X347" s="35"/>
      <c r="Y347" s="35"/>
      <c r="Z347" s="35"/>
      <c r="AA347" s="35"/>
      <c r="AB347" s="40"/>
      <c r="AC347" s="41"/>
      <c r="AD347" s="40"/>
      <c r="AE347" s="42"/>
      <c r="AF347" s="43"/>
    </row>
    <row r="348" spans="1:32" ht="12.75">
      <c r="A348" s="28"/>
      <c r="B348" s="29"/>
      <c r="C348" s="30"/>
      <c r="D348" s="29"/>
      <c r="E348" s="31"/>
      <c r="F348" s="31"/>
      <c r="G348" s="30"/>
      <c r="H348" s="32"/>
      <c r="I348" s="32"/>
      <c r="J348" s="29"/>
      <c r="K348" s="33"/>
      <c r="L348" s="30"/>
      <c r="M348" s="30"/>
      <c r="N348" s="34">
        <v>191</v>
      </c>
      <c r="O348" s="35" t="s">
        <v>98</v>
      </c>
      <c r="P348" s="35"/>
      <c r="Q348" s="35"/>
      <c r="R348" s="35">
        <v>1.2</v>
      </c>
      <c r="S348" s="40">
        <f t="shared" si="0"/>
        <v>12</v>
      </c>
      <c r="T348" s="41"/>
      <c r="U348" s="40">
        <v>0</v>
      </c>
      <c r="V348" s="60">
        <f>U348+S348</f>
        <v>12</v>
      </c>
      <c r="W348" s="98"/>
      <c r="X348" s="35"/>
      <c r="Y348" s="35"/>
      <c r="Z348" s="35"/>
      <c r="AA348" s="35"/>
      <c r="AB348" s="40"/>
      <c r="AC348" s="41"/>
      <c r="AD348" s="40"/>
      <c r="AE348" s="42"/>
      <c r="AF348" s="43"/>
    </row>
    <row r="349" spans="1:32" ht="12.75">
      <c r="A349" s="44"/>
      <c r="B349" s="45" t="s">
        <v>52</v>
      </c>
      <c r="C349" s="46"/>
      <c r="D349" s="45"/>
      <c r="E349" s="47"/>
      <c r="F349" s="47"/>
      <c r="G349" s="46"/>
      <c r="H349" s="48"/>
      <c r="I349" s="48"/>
      <c r="J349" s="45"/>
      <c r="K349" s="76">
        <f>SUM(K337:K340)</f>
        <v>0</v>
      </c>
      <c r="L349" s="46"/>
      <c r="M349" s="46"/>
      <c r="N349" s="50"/>
      <c r="O349" s="51"/>
      <c r="P349" s="51"/>
      <c r="Q349" s="51"/>
      <c r="R349" s="51"/>
      <c r="S349" s="56">
        <f>SUM(S337:S348)</f>
        <v>242.3</v>
      </c>
      <c r="T349" s="57"/>
      <c r="U349" s="56"/>
      <c r="V349" s="76">
        <f>SUM(V337:V348)</f>
        <v>242.3</v>
      </c>
      <c r="W349" s="50"/>
      <c r="X349" s="51"/>
      <c r="Y349" s="51"/>
      <c r="Z349" s="51"/>
      <c r="AA349" s="51"/>
      <c r="AB349" s="56"/>
      <c r="AC349" s="57"/>
      <c r="AD349" s="56"/>
      <c r="AE349" s="76">
        <f>SUM(AE337:AE340)</f>
        <v>0</v>
      </c>
      <c r="AF349" s="58">
        <f>K349+V349+AE349</f>
        <v>242.3</v>
      </c>
    </row>
    <row r="350" spans="1:32" ht="12.75">
      <c r="A350" s="62">
        <v>64</v>
      </c>
      <c r="B350" s="63" t="s">
        <v>126</v>
      </c>
      <c r="C350" s="64">
        <v>83</v>
      </c>
      <c r="D350" s="63"/>
      <c r="E350" s="65">
        <v>97.92</v>
      </c>
      <c r="F350" s="65">
        <v>698.004</v>
      </c>
      <c r="G350" s="64">
        <v>2</v>
      </c>
      <c r="H350" s="66">
        <v>13</v>
      </c>
      <c r="I350" s="66">
        <v>9</v>
      </c>
      <c r="J350" s="63">
        <f>PI()*G350*H350*I350/6</f>
        <v>122.52211349000193</v>
      </c>
      <c r="K350" s="67">
        <f>J350*5.25</f>
        <v>643.2410958225101</v>
      </c>
      <c r="L350" s="64">
        <v>1</v>
      </c>
      <c r="M350" s="64">
        <v>0</v>
      </c>
      <c r="N350" s="68" t="s">
        <v>63</v>
      </c>
      <c r="O350" s="69"/>
      <c r="P350" s="69"/>
      <c r="Q350" s="69"/>
      <c r="R350" s="69"/>
      <c r="S350" s="70">
        <v>19</v>
      </c>
      <c r="T350" s="71"/>
      <c r="U350" s="70">
        <v>45</v>
      </c>
      <c r="V350" s="72">
        <f>U350+S350</f>
        <v>64</v>
      </c>
      <c r="W350" s="68"/>
      <c r="X350" s="69"/>
      <c r="Y350" s="69"/>
      <c r="Z350" s="69"/>
      <c r="AA350" s="69"/>
      <c r="AB350" s="70"/>
      <c r="AC350" s="71"/>
      <c r="AD350" s="70"/>
      <c r="AE350" s="73"/>
      <c r="AF350" s="74">
        <f>K350+V350+AE350</f>
        <v>707.2410958225101</v>
      </c>
    </row>
    <row r="351" spans="1:32" ht="12.75">
      <c r="A351" s="62">
        <v>65</v>
      </c>
      <c r="B351" s="63" t="s">
        <v>127</v>
      </c>
      <c r="C351" s="64">
        <v>84</v>
      </c>
      <c r="D351" s="63"/>
      <c r="E351" s="65">
        <v>98.028</v>
      </c>
      <c r="F351" s="65">
        <v>702.806</v>
      </c>
      <c r="G351" s="64">
        <v>2</v>
      </c>
      <c r="H351" s="66">
        <v>13</v>
      </c>
      <c r="I351" s="66">
        <v>10</v>
      </c>
      <c r="J351" s="63">
        <f>PI()*G351*H351*I351/6</f>
        <v>136.1356816555577</v>
      </c>
      <c r="K351" s="67">
        <f>J351*5.25</f>
        <v>714.712328691678</v>
      </c>
      <c r="L351" s="64">
        <v>0</v>
      </c>
      <c r="M351" s="64">
        <v>1</v>
      </c>
      <c r="N351" s="68"/>
      <c r="O351" s="69"/>
      <c r="P351" s="69"/>
      <c r="Q351" s="69"/>
      <c r="R351" s="69"/>
      <c r="S351" s="70"/>
      <c r="T351" s="71"/>
      <c r="U351" s="70"/>
      <c r="V351" s="72"/>
      <c r="W351" s="68" t="s">
        <v>55</v>
      </c>
      <c r="X351" s="69"/>
      <c r="Y351" s="69"/>
      <c r="Z351" s="69"/>
      <c r="AA351" s="69"/>
      <c r="AB351" s="70">
        <v>90</v>
      </c>
      <c r="AC351" s="71"/>
      <c r="AD351" s="70">
        <v>151</v>
      </c>
      <c r="AE351" s="73">
        <f>AD351+AB351</f>
        <v>241</v>
      </c>
      <c r="AF351" s="74">
        <f>K351+V351+AE351</f>
        <v>955.712328691678</v>
      </c>
    </row>
    <row r="352" spans="1:32" ht="12.75">
      <c r="A352" s="12">
        <v>66</v>
      </c>
      <c r="B352" s="13" t="s">
        <v>128</v>
      </c>
      <c r="C352" s="14"/>
      <c r="D352" s="13"/>
      <c r="E352" s="15">
        <v>95.454</v>
      </c>
      <c r="F352" s="15">
        <v>703.095</v>
      </c>
      <c r="G352" s="14"/>
      <c r="H352" s="16"/>
      <c r="I352" s="16"/>
      <c r="J352" s="13"/>
      <c r="K352" s="17"/>
      <c r="L352" s="14">
        <v>2</v>
      </c>
      <c r="M352" s="14">
        <v>0</v>
      </c>
      <c r="N352" s="18" t="s">
        <v>63</v>
      </c>
      <c r="O352" s="19"/>
      <c r="P352" s="19"/>
      <c r="Q352" s="19"/>
      <c r="R352" s="19"/>
      <c r="S352" s="24">
        <v>19</v>
      </c>
      <c r="T352" s="25"/>
      <c r="U352" s="24">
        <v>45</v>
      </c>
      <c r="V352" s="59">
        <f>U352+S352</f>
        <v>64</v>
      </c>
      <c r="W352" s="18"/>
      <c r="X352" s="19"/>
      <c r="Y352" s="19"/>
      <c r="Z352" s="19"/>
      <c r="AA352" s="19"/>
      <c r="AB352" s="24"/>
      <c r="AC352" s="25"/>
      <c r="AD352" s="24"/>
      <c r="AE352" s="26"/>
      <c r="AF352" s="27"/>
    </row>
    <row r="353" spans="1:32" ht="12.75">
      <c r="A353" s="117"/>
      <c r="B353" s="34"/>
      <c r="C353" s="34"/>
      <c r="D353" s="34"/>
      <c r="E353" s="34"/>
      <c r="F353" s="34"/>
      <c r="G353" s="34"/>
      <c r="H353" s="34"/>
      <c r="I353" s="34"/>
      <c r="J353" s="34"/>
      <c r="K353" s="118"/>
      <c r="L353" s="34"/>
      <c r="M353" s="34"/>
      <c r="N353" s="34" t="s">
        <v>63</v>
      </c>
      <c r="O353" s="35"/>
      <c r="P353" s="35"/>
      <c r="Q353" s="35"/>
      <c r="R353" s="35"/>
      <c r="S353" s="40">
        <v>19</v>
      </c>
      <c r="T353" s="41"/>
      <c r="U353" s="40">
        <v>45</v>
      </c>
      <c r="V353" s="60">
        <f>U353+S353</f>
        <v>64</v>
      </c>
      <c r="W353" s="34"/>
      <c r="X353" s="35"/>
      <c r="Y353" s="35"/>
      <c r="Z353" s="35"/>
      <c r="AA353" s="35"/>
      <c r="AB353" s="40"/>
      <c r="AC353" s="41"/>
      <c r="AD353" s="40"/>
      <c r="AE353" s="42"/>
      <c r="AF353" s="43"/>
    </row>
    <row r="354" spans="1:32" ht="12.75">
      <c r="A354" s="119"/>
      <c r="B354" s="45" t="s">
        <v>52</v>
      </c>
      <c r="C354" s="50"/>
      <c r="D354" s="50"/>
      <c r="E354" s="50"/>
      <c r="F354" s="50"/>
      <c r="G354" s="50"/>
      <c r="H354" s="50"/>
      <c r="I354" s="50"/>
      <c r="J354" s="50"/>
      <c r="K354" s="76">
        <f>SUM(K352:K353)</f>
        <v>0</v>
      </c>
      <c r="L354" s="50"/>
      <c r="M354" s="50"/>
      <c r="N354" s="50"/>
      <c r="O354" s="51"/>
      <c r="P354" s="51"/>
      <c r="Q354" s="51"/>
      <c r="R354" s="51"/>
      <c r="S354" s="56"/>
      <c r="T354" s="57"/>
      <c r="U354" s="56"/>
      <c r="V354" s="76">
        <f>SUM(V352:V353)</f>
        <v>128</v>
      </c>
      <c r="W354" s="50"/>
      <c r="X354" s="51"/>
      <c r="Y354" s="51"/>
      <c r="Z354" s="51"/>
      <c r="AA354" s="51"/>
      <c r="AB354" s="56"/>
      <c r="AC354" s="57"/>
      <c r="AD354" s="56"/>
      <c r="AE354" s="76">
        <f>SUM(AE352:AE353)</f>
        <v>0</v>
      </c>
      <c r="AF354" s="58">
        <f>K354+V354+AE354</f>
        <v>128</v>
      </c>
    </row>
    <row r="355" spans="15:32" ht="12.75">
      <c r="O355" s="120"/>
      <c r="P355" s="120"/>
      <c r="Q355" s="120"/>
      <c r="R355" s="120"/>
      <c r="S355" s="121"/>
      <c r="T355" s="122"/>
      <c r="U355" s="121"/>
      <c r="V355" s="123"/>
      <c r="X355" s="120"/>
      <c r="Y355" s="120"/>
      <c r="Z355" s="120"/>
      <c r="AA355" s="120"/>
      <c r="AB355" s="121"/>
      <c r="AC355" s="122"/>
      <c r="AD355" s="121"/>
      <c r="AE355" s="121"/>
      <c r="AF355" s="124"/>
    </row>
    <row r="356" spans="15:32" ht="12.75">
      <c r="O356" s="120"/>
      <c r="P356" s="120"/>
      <c r="Q356" s="120"/>
      <c r="R356" s="120"/>
      <c r="S356" s="121"/>
      <c r="T356" s="122"/>
      <c r="U356" s="121"/>
      <c r="V356" s="123"/>
      <c r="X356" s="120"/>
      <c r="Y356" s="120"/>
      <c r="Z356" s="120"/>
      <c r="AA356" s="120"/>
      <c r="AB356" s="121"/>
      <c r="AC356" s="122"/>
      <c r="AD356" s="121"/>
      <c r="AE356" s="121"/>
      <c r="AF356" s="124"/>
    </row>
    <row r="357" spans="15:32" ht="12.75">
      <c r="O357" s="120"/>
      <c r="P357" s="120"/>
      <c r="Q357" s="120"/>
      <c r="R357" s="120"/>
      <c r="S357" s="121"/>
      <c r="T357" s="122"/>
      <c r="U357" s="121"/>
      <c r="V357" s="123"/>
      <c r="X357" s="120"/>
      <c r="Y357" s="120"/>
      <c r="Z357" s="120"/>
      <c r="AA357" s="120"/>
      <c r="AB357" s="121"/>
      <c r="AC357" s="122"/>
      <c r="AD357" s="121"/>
      <c r="AE357" s="121"/>
      <c r="AF357" s="124"/>
    </row>
    <row r="358" spans="15:32" ht="12.75">
      <c r="O358" s="120"/>
      <c r="P358" s="120"/>
      <c r="Q358" s="120"/>
      <c r="R358" s="120"/>
      <c r="S358" s="121"/>
      <c r="T358" s="122"/>
      <c r="U358" s="121"/>
      <c r="V358" s="121"/>
      <c r="X358" s="120"/>
      <c r="Y358" s="120"/>
      <c r="Z358" s="120"/>
      <c r="AA358" s="120"/>
      <c r="AB358" s="121"/>
      <c r="AC358" s="122"/>
      <c r="AD358" s="121"/>
      <c r="AE358" s="121"/>
      <c r="AF358" s="124"/>
    </row>
    <row r="359" spans="15:32" ht="12.75">
      <c r="O359" s="120"/>
      <c r="P359" s="120"/>
      <c r="Q359" s="120"/>
      <c r="R359" s="120"/>
      <c r="S359" s="121"/>
      <c r="T359" s="122"/>
      <c r="U359" s="121"/>
      <c r="V359" s="121"/>
      <c r="X359" s="120"/>
      <c r="Y359" s="120"/>
      <c r="Z359" s="120"/>
      <c r="AA359" s="120"/>
      <c r="AB359" s="121"/>
      <c r="AC359" s="122"/>
      <c r="AD359" s="121"/>
      <c r="AE359" s="121"/>
      <c r="AF359" s="124"/>
    </row>
    <row r="360" spans="15:32" ht="12.75">
      <c r="O360" s="120"/>
      <c r="P360" s="120"/>
      <c r="Q360" s="120"/>
      <c r="R360" s="120"/>
      <c r="S360" s="121"/>
      <c r="T360" s="122"/>
      <c r="U360" s="121"/>
      <c r="V360" s="121"/>
      <c r="X360" s="120"/>
      <c r="Y360" s="120"/>
      <c r="Z360" s="120"/>
      <c r="AA360" s="120"/>
      <c r="AB360" s="121"/>
      <c r="AC360" s="122"/>
      <c r="AD360" s="121"/>
      <c r="AE360" s="121"/>
      <c r="AF360" s="124"/>
    </row>
    <row r="361" spans="15:32" ht="12.75">
      <c r="O361" s="120"/>
      <c r="P361" s="120"/>
      <c r="Q361" s="120"/>
      <c r="R361" s="120"/>
      <c r="S361" s="121"/>
      <c r="T361" s="122"/>
      <c r="U361" s="121"/>
      <c r="V361" s="121"/>
      <c r="X361" s="120"/>
      <c r="Y361" s="120"/>
      <c r="Z361" s="120"/>
      <c r="AA361" s="120"/>
      <c r="AB361" s="121"/>
      <c r="AC361" s="122"/>
      <c r="AD361" s="121"/>
      <c r="AE361" s="121"/>
      <c r="AF361" s="124"/>
    </row>
    <row r="362" spans="15:32" ht="12.75">
      <c r="O362" s="120"/>
      <c r="P362" s="120"/>
      <c r="Q362" s="120"/>
      <c r="R362" s="120"/>
      <c r="S362" s="120"/>
      <c r="T362" s="122"/>
      <c r="U362" s="121"/>
      <c r="X362" s="120"/>
      <c r="Y362" s="120"/>
      <c r="Z362" s="120"/>
      <c r="AA362" s="120"/>
      <c r="AB362" s="121"/>
      <c r="AC362" s="122"/>
      <c r="AD362" s="121"/>
      <c r="AE362" s="121"/>
      <c r="AF362" s="121"/>
    </row>
    <row r="363" spans="15:32" ht="12.75">
      <c r="O363" s="120"/>
      <c r="P363" s="120"/>
      <c r="Q363" s="120"/>
      <c r="R363" s="120"/>
      <c r="S363" s="120"/>
      <c r="T363" s="122"/>
      <c r="U363" s="121"/>
      <c r="X363" s="120"/>
      <c r="Y363" s="120"/>
      <c r="Z363" s="120"/>
      <c r="AA363" s="120"/>
      <c r="AB363" s="121"/>
      <c r="AC363" s="122"/>
      <c r="AD363" s="121"/>
      <c r="AE363" s="121"/>
      <c r="AF363" s="121"/>
    </row>
  </sheetData>
  <sheetProtection selectLockedCells="1" selectUnlockedCells="1"/>
  <mergeCells count="12">
    <mergeCell ref="A1:A2"/>
    <mergeCell ref="B1:B2"/>
    <mergeCell ref="C1:M1"/>
    <mergeCell ref="N1:V1"/>
    <mergeCell ref="W1:AE1"/>
    <mergeCell ref="AF1:AF2"/>
    <mergeCell ref="A3:A4"/>
    <mergeCell ref="B3:B4"/>
    <mergeCell ref="C3:M3"/>
    <mergeCell ref="N3:V3"/>
    <mergeCell ref="W3:AE3"/>
    <mergeCell ref="AF3:A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default spreadsheet</Template>
  <Manager/>
  <Company/>
  <TotalTime>2404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2016-08-22T15:04:34Z</dcterms:created>
  <dcterms:modified xsi:type="dcterms:W3CDTF">2018-10-02T21:56:51Z</dcterms:modified>
  <cp:category/>
  <cp:version/>
  <cp:contentType/>
  <cp:contentStatus/>
  <cp:revision>22</cp:revision>
</cp:coreProperties>
</file>