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5" windowWidth="24690" windowHeight="10530" tabRatio="254" activeTab="0"/>
  </bookViews>
  <sheets>
    <sheet name="NSPI-Counts" sheetId="1" r:id="rId1"/>
  </sheets>
  <definedNames/>
  <calcPr fullCalcOnLoad="1"/>
</workbook>
</file>

<file path=xl/sharedStrings.xml><?xml version="1.0" encoding="utf-8"?>
<sst xmlns="http://schemas.openxmlformats.org/spreadsheetml/2006/main" count="621" uniqueCount="612">
  <si>
    <t>PECTINIDAE</t>
  </si>
  <si>
    <t>Argopecten purpuratus</t>
  </si>
  <si>
    <t>MYTILIDAE</t>
  </si>
  <si>
    <t>Aulacomya ater</t>
  </si>
  <si>
    <t>Choromytilus chorus</t>
  </si>
  <si>
    <t>MESODESMATIDAE</t>
  </si>
  <si>
    <t>Mesodesma donacium</t>
  </si>
  <si>
    <t>MACTRIDAE</t>
  </si>
  <si>
    <t>Mulinia edulis</t>
  </si>
  <si>
    <t>Perumytilus purpuratus</t>
  </si>
  <si>
    <t>THAIDADAE</t>
  </si>
  <si>
    <t>Concholepas concholepas</t>
  </si>
  <si>
    <t>CALYPTRAEIDAE</t>
  </si>
  <si>
    <t>Crepipatella sp.</t>
  </si>
  <si>
    <t>CHITONIDAE</t>
  </si>
  <si>
    <t>FISSURELLIDAE</t>
  </si>
  <si>
    <t>Fisurrella spp.</t>
  </si>
  <si>
    <t>NASSARIIDAE</t>
  </si>
  <si>
    <t>Nassarius gayi</t>
  </si>
  <si>
    <t>Polinices uber</t>
  </si>
  <si>
    <t>TROCHIDAE</t>
  </si>
  <si>
    <t>Tegula atra</t>
  </si>
  <si>
    <t>Xanthochorus buxea</t>
  </si>
  <si>
    <t>XANTHIDAE</t>
  </si>
  <si>
    <t xml:space="preserve">Platyxanthus orbigny </t>
  </si>
  <si>
    <t>ECHINIDAE</t>
  </si>
  <si>
    <t>Loxechinus albus</t>
  </si>
  <si>
    <t>Thais chocolata</t>
  </si>
  <si>
    <t>Collisella orbignyi</t>
  </si>
  <si>
    <t>Scurria sp.</t>
  </si>
  <si>
    <t>Thais haemastoma</t>
  </si>
  <si>
    <t>OLIVIDAE</t>
  </si>
  <si>
    <t>Oliva peruviana</t>
  </si>
  <si>
    <t>COLUMBELLIDAE</t>
  </si>
  <si>
    <t>Mitrella unifasiata</t>
  </si>
  <si>
    <t>NATICIDAE</t>
  </si>
  <si>
    <t>Sinun cymba</t>
  </si>
  <si>
    <t>TURBINIDAE</t>
  </si>
  <si>
    <t>Prisogaster niger</t>
  </si>
  <si>
    <t>iii. POLYPLACOPHORA</t>
  </si>
  <si>
    <t>ACMAEIDAE</t>
  </si>
  <si>
    <t>i. BIVALVES</t>
  </si>
  <si>
    <t>iv. CRUSTACEANS</t>
  </si>
  <si>
    <t>v. ECHINODERMS</t>
  </si>
  <si>
    <t>Semimytilus algosus</t>
  </si>
  <si>
    <t>ii. GASTROPODS</t>
  </si>
  <si>
    <t>Unidentified crustacean</t>
  </si>
  <si>
    <t>Pattalus mollis</t>
  </si>
  <si>
    <t>8.1</t>
  </si>
  <si>
    <t>8.2</t>
  </si>
  <si>
    <t>8.3</t>
  </si>
  <si>
    <t>8.4</t>
  </si>
  <si>
    <t>8.5</t>
  </si>
  <si>
    <t>8.11</t>
  </si>
  <si>
    <t>8.14</t>
  </si>
  <si>
    <t>8.15</t>
  </si>
  <si>
    <t>8.17</t>
  </si>
  <si>
    <t>8.18</t>
  </si>
  <si>
    <t>8.20</t>
  </si>
  <si>
    <t>8.21</t>
  </si>
  <si>
    <t>8.22</t>
  </si>
  <si>
    <t>8.23</t>
  </si>
  <si>
    <t>8.27</t>
  </si>
  <si>
    <t>8.28</t>
  </si>
  <si>
    <t>8.29</t>
  </si>
  <si>
    <t>8.30</t>
  </si>
  <si>
    <t>8.31</t>
  </si>
  <si>
    <t>8.32</t>
  </si>
  <si>
    <t>8.33</t>
  </si>
  <si>
    <t>8.34</t>
  </si>
  <si>
    <t>8.36</t>
  </si>
  <si>
    <t>8.37</t>
  </si>
  <si>
    <t>8.38</t>
  </si>
  <si>
    <t>8.39</t>
  </si>
  <si>
    <t>8.40</t>
  </si>
  <si>
    <t>8.41</t>
  </si>
  <si>
    <t>8.42</t>
  </si>
  <si>
    <t>8.43</t>
  </si>
  <si>
    <t>8.44</t>
  </si>
  <si>
    <t>8.45</t>
  </si>
  <si>
    <t>8.46</t>
  </si>
  <si>
    <t>8.47</t>
  </si>
  <si>
    <t>8.48</t>
  </si>
  <si>
    <t>8.49</t>
  </si>
  <si>
    <t>8.50</t>
  </si>
  <si>
    <t>8.51</t>
  </si>
  <si>
    <t>8.52</t>
  </si>
  <si>
    <t>8.54</t>
  </si>
  <si>
    <t>8.55</t>
  </si>
  <si>
    <t>8.56</t>
  </si>
  <si>
    <t>8.57</t>
  </si>
  <si>
    <t>8.58</t>
  </si>
  <si>
    <t>8.59</t>
  </si>
  <si>
    <t>8.60</t>
  </si>
  <si>
    <t>8.61</t>
  </si>
  <si>
    <t>8.62</t>
  </si>
  <si>
    <t>8.63</t>
  </si>
  <si>
    <t>8.66</t>
  </si>
  <si>
    <t>8.67</t>
  </si>
  <si>
    <t>8.68</t>
  </si>
  <si>
    <t>8.69</t>
  </si>
  <si>
    <t>8.70</t>
  </si>
  <si>
    <t>8.71</t>
  </si>
  <si>
    <t>8.72</t>
  </si>
  <si>
    <t>8.73</t>
  </si>
  <si>
    <t>8.74</t>
  </si>
  <si>
    <t>8.75</t>
  </si>
  <si>
    <t>8.76</t>
  </si>
  <si>
    <t>8.77</t>
  </si>
  <si>
    <t>8.78</t>
  </si>
  <si>
    <t>8.79</t>
  </si>
  <si>
    <t>8.80</t>
  </si>
  <si>
    <t>8.81</t>
  </si>
  <si>
    <t>8.82</t>
  </si>
  <si>
    <t>8.83</t>
  </si>
  <si>
    <t>8.84</t>
  </si>
  <si>
    <t>8.85</t>
  </si>
  <si>
    <t>8.86</t>
  </si>
  <si>
    <t>8.87</t>
  </si>
  <si>
    <t>8.88</t>
  </si>
  <si>
    <t>8.89</t>
  </si>
  <si>
    <t>8.90</t>
  </si>
  <si>
    <t>8.91</t>
  </si>
  <si>
    <t>8.92</t>
  </si>
  <si>
    <t>8.93</t>
  </si>
  <si>
    <t>8.94</t>
  </si>
  <si>
    <t>8.95</t>
  </si>
  <si>
    <t>8.96</t>
  </si>
  <si>
    <t>8.97</t>
  </si>
  <si>
    <t>8.98</t>
  </si>
  <si>
    <t>8.99</t>
  </si>
  <si>
    <t>8.100</t>
  </si>
  <si>
    <t>8.101</t>
  </si>
  <si>
    <t>8.102</t>
  </si>
  <si>
    <t>8.103</t>
  </si>
  <si>
    <t>8.104</t>
  </si>
  <si>
    <t>8.105</t>
  </si>
  <si>
    <t>8.106</t>
  </si>
  <si>
    <t>8.107</t>
  </si>
  <si>
    <t>8.108</t>
  </si>
  <si>
    <t>8.109</t>
  </si>
  <si>
    <t>8.110</t>
  </si>
  <si>
    <t>8.111</t>
  </si>
  <si>
    <t>8.112</t>
  </si>
  <si>
    <t>8.113</t>
  </si>
  <si>
    <t>8.114</t>
  </si>
  <si>
    <t>8.115</t>
  </si>
  <si>
    <t>8.116</t>
  </si>
  <si>
    <t>8.117</t>
  </si>
  <si>
    <t>8.118</t>
  </si>
  <si>
    <t>8.119</t>
  </si>
  <si>
    <t>8.120</t>
  </si>
  <si>
    <t>8.121</t>
  </si>
  <si>
    <t>8.122</t>
  </si>
  <si>
    <t>8.123</t>
  </si>
  <si>
    <t>8.124</t>
  </si>
  <si>
    <t>8.125</t>
  </si>
  <si>
    <t>8.126</t>
  </si>
  <si>
    <t>8.127</t>
  </si>
  <si>
    <t>8.128</t>
  </si>
  <si>
    <t>8.129</t>
  </si>
  <si>
    <t>8.130</t>
  </si>
  <si>
    <t>8.131</t>
  </si>
  <si>
    <t>8.132</t>
  </si>
  <si>
    <t>8.133</t>
  </si>
  <si>
    <t>8.134</t>
  </si>
  <si>
    <t>8.135</t>
  </si>
  <si>
    <t>8.136</t>
  </si>
  <si>
    <t>8.137</t>
  </si>
  <si>
    <t>8.138</t>
  </si>
  <si>
    <t>8.139</t>
  </si>
  <si>
    <t>8.140</t>
  </si>
  <si>
    <t>8.141</t>
  </si>
  <si>
    <t>8.142</t>
  </si>
  <si>
    <t>8.143</t>
  </si>
  <si>
    <t>8.144</t>
  </si>
  <si>
    <t>8.145</t>
  </si>
  <si>
    <t>8.146</t>
  </si>
  <si>
    <t>8.147</t>
  </si>
  <si>
    <t>8.148</t>
  </si>
  <si>
    <t>8.149</t>
  </si>
  <si>
    <t>8.150</t>
  </si>
  <si>
    <t>8.151</t>
  </si>
  <si>
    <t>8.152</t>
  </si>
  <si>
    <t>8.153</t>
  </si>
  <si>
    <t>8.154</t>
  </si>
  <si>
    <t>8.155</t>
  </si>
  <si>
    <t>8.156</t>
  </si>
  <si>
    <t>8.157</t>
  </si>
  <si>
    <t>8.158</t>
  </si>
  <si>
    <t>8.159</t>
  </si>
  <si>
    <t>8.160</t>
  </si>
  <si>
    <t>8.161</t>
  </si>
  <si>
    <t>8.162</t>
  </si>
  <si>
    <t>8.163</t>
  </si>
  <si>
    <t>8.164</t>
  </si>
  <si>
    <t>8.165</t>
  </si>
  <si>
    <t>8.166</t>
  </si>
  <si>
    <t>8.169</t>
  </si>
  <si>
    <t>8.170</t>
  </si>
  <si>
    <t>8.171</t>
  </si>
  <si>
    <t>8.172</t>
  </si>
  <si>
    <t>8.173</t>
  </si>
  <si>
    <t>8.174</t>
  </si>
  <si>
    <t>8.175</t>
  </si>
  <si>
    <t>8.176</t>
  </si>
  <si>
    <t>8.177</t>
  </si>
  <si>
    <t>8.178</t>
  </si>
  <si>
    <t>8.179</t>
  </si>
  <si>
    <t>8.180</t>
  </si>
  <si>
    <t>8.181</t>
  </si>
  <si>
    <t>8.182</t>
  </si>
  <si>
    <t>8.183</t>
  </si>
  <si>
    <t>8.184</t>
  </si>
  <si>
    <t>8.185</t>
  </si>
  <si>
    <t>8.186</t>
  </si>
  <si>
    <t>8.187</t>
  </si>
  <si>
    <t>8.188</t>
  </si>
  <si>
    <t>8.189</t>
  </si>
  <si>
    <t>8.190</t>
  </si>
  <si>
    <t>8.191</t>
  </si>
  <si>
    <t>8.192</t>
  </si>
  <si>
    <t>8.193</t>
  </si>
  <si>
    <t>8.194</t>
  </si>
  <si>
    <t>8.195</t>
  </si>
  <si>
    <t>8.196</t>
  </si>
  <si>
    <t>8.197</t>
  </si>
  <si>
    <t>8.198</t>
  </si>
  <si>
    <t>8.199</t>
  </si>
  <si>
    <t>8.200</t>
  </si>
  <si>
    <t>8.201</t>
  </si>
  <si>
    <t>8.202</t>
  </si>
  <si>
    <t>8.203</t>
  </si>
  <si>
    <t>8.204</t>
  </si>
  <si>
    <t>8.205</t>
  </si>
  <si>
    <t>8.206</t>
  </si>
  <si>
    <t>8.207</t>
  </si>
  <si>
    <t>8.208</t>
  </si>
  <si>
    <t>8.209</t>
  </si>
  <si>
    <t>8.210</t>
  </si>
  <si>
    <t>8.211</t>
  </si>
  <si>
    <t>8.212</t>
  </si>
  <si>
    <t>8.213</t>
  </si>
  <si>
    <t>8.214</t>
  </si>
  <si>
    <t>8.215</t>
  </si>
  <si>
    <t>8.216</t>
  </si>
  <si>
    <t>8.217</t>
  </si>
  <si>
    <t>8.218</t>
  </si>
  <si>
    <t>8.219</t>
  </si>
  <si>
    <t>8.220</t>
  </si>
  <si>
    <t>8.221</t>
  </si>
  <si>
    <t>8.222</t>
  </si>
  <si>
    <t>8.223</t>
  </si>
  <si>
    <t>VENERIDAE</t>
  </si>
  <si>
    <t>Protothaca sp.</t>
  </si>
  <si>
    <t>MURICIDAE</t>
  </si>
  <si>
    <t>Thais sp.</t>
  </si>
  <si>
    <t>Trophon peruvianus</t>
  </si>
  <si>
    <t>HIPPIDAE</t>
  </si>
  <si>
    <t>BALANIDAE</t>
  </si>
  <si>
    <t>Emerita analoga</t>
  </si>
  <si>
    <t>Balanus sp.</t>
  </si>
  <si>
    <t>PHYLLOPHORIDAE</t>
  </si>
  <si>
    <t>9.2</t>
  </si>
  <si>
    <t>9.3</t>
  </si>
  <si>
    <t>9.5</t>
  </si>
  <si>
    <t>9.6</t>
  </si>
  <si>
    <t>9.8</t>
  </si>
  <si>
    <t>9.9</t>
  </si>
  <si>
    <t>9.10</t>
  </si>
  <si>
    <t>9.11</t>
  </si>
  <si>
    <t>9.12</t>
  </si>
  <si>
    <t>9.13</t>
  </si>
  <si>
    <t>9.14</t>
  </si>
  <si>
    <t>9.15</t>
  </si>
  <si>
    <t>9.16</t>
  </si>
  <si>
    <t>9.17</t>
  </si>
  <si>
    <t>9.18</t>
  </si>
  <si>
    <t>9.20</t>
  </si>
  <si>
    <t>9.21</t>
  </si>
  <si>
    <t>9.22</t>
  </si>
  <si>
    <t>9.23</t>
  </si>
  <si>
    <t>9.24</t>
  </si>
  <si>
    <t>9.26</t>
  </si>
  <si>
    <t>9.27</t>
  </si>
  <si>
    <t>9.28</t>
  </si>
  <si>
    <t>9.30</t>
  </si>
  <si>
    <t>9.31</t>
  </si>
  <si>
    <t>9.32</t>
  </si>
  <si>
    <t>9.35</t>
  </si>
  <si>
    <t>9.41</t>
  </si>
  <si>
    <t>9.43</t>
  </si>
  <si>
    <t>9.45</t>
  </si>
  <si>
    <t>9.46</t>
  </si>
  <si>
    <t>Marine Invertebrates - Controlled Samples</t>
  </si>
  <si>
    <t>Stratigraphic Unit / Unidad Estratigráfica</t>
  </si>
  <si>
    <t>FAMILY = in uppercase / en mayúsculas</t>
  </si>
  <si>
    <r>
      <t>Genus species</t>
    </r>
    <r>
      <rPr>
        <sz val="10"/>
        <rFont val="Arial"/>
        <family val="2"/>
      </rPr>
      <t xml:space="preserve"> = in italics / en itálicas</t>
    </r>
  </si>
  <si>
    <t>Total  by S.U. / U.E. total</t>
  </si>
  <si>
    <t>6A.2</t>
  </si>
  <si>
    <t>6A.3</t>
  </si>
  <si>
    <t>6A.4</t>
  </si>
  <si>
    <t>6A.5</t>
  </si>
  <si>
    <t>6A.6</t>
  </si>
  <si>
    <t>6A.7</t>
  </si>
  <si>
    <t>6A.8</t>
  </si>
  <si>
    <t>6A.9</t>
  </si>
  <si>
    <t>6A.11</t>
  </si>
  <si>
    <t>6A.12</t>
  </si>
  <si>
    <t>6A.13</t>
  </si>
  <si>
    <t>6A.14</t>
  </si>
  <si>
    <t>6A.16</t>
  </si>
  <si>
    <t>6A.17</t>
  </si>
  <si>
    <t>6A.18</t>
  </si>
  <si>
    <t>6A.19</t>
  </si>
  <si>
    <t>6A.20</t>
  </si>
  <si>
    <t>6A.23</t>
  </si>
  <si>
    <t>6A.24</t>
  </si>
  <si>
    <t>6A.26</t>
  </si>
  <si>
    <t>6A.27</t>
  </si>
  <si>
    <t>6A.28</t>
  </si>
  <si>
    <t>6A.29</t>
  </si>
  <si>
    <t>6A.30</t>
  </si>
  <si>
    <t>6A.31</t>
  </si>
  <si>
    <t>6A.32</t>
  </si>
  <si>
    <t>6A.33</t>
  </si>
  <si>
    <t>6A.35</t>
  </si>
  <si>
    <t>6A.36</t>
  </si>
  <si>
    <t>6A.37</t>
  </si>
  <si>
    <t>6A.38</t>
  </si>
  <si>
    <t>6A.39</t>
  </si>
  <si>
    <t>6A.40</t>
  </si>
  <si>
    <t>6A.41</t>
  </si>
  <si>
    <t>6A.42</t>
  </si>
  <si>
    <t>6A.44</t>
  </si>
  <si>
    <t>6A.46</t>
  </si>
  <si>
    <t>6A.47</t>
  </si>
  <si>
    <t>6A.49</t>
  </si>
  <si>
    <t>6A.50</t>
  </si>
  <si>
    <t>6A.51</t>
  </si>
  <si>
    <t>6A.53</t>
  </si>
  <si>
    <t>6A.54</t>
  </si>
  <si>
    <t>6A.55</t>
  </si>
  <si>
    <t>6A.56</t>
  </si>
  <si>
    <t>6A.57</t>
  </si>
  <si>
    <t>6A.58</t>
  </si>
  <si>
    <t>6A.59</t>
  </si>
  <si>
    <t>6A.60</t>
  </si>
  <si>
    <t>6A.61</t>
  </si>
  <si>
    <t>6A.62</t>
  </si>
  <si>
    <t>6A.63</t>
  </si>
  <si>
    <t>6A.64</t>
  </si>
  <si>
    <t>6A.65</t>
  </si>
  <si>
    <t>6A.66</t>
  </si>
  <si>
    <t>6A.67</t>
  </si>
  <si>
    <t>6A.68</t>
  </si>
  <si>
    <t>6A.69</t>
  </si>
  <si>
    <t>6A.72</t>
  </si>
  <si>
    <t>6A.73</t>
  </si>
  <si>
    <t>6A.74</t>
  </si>
  <si>
    <t>6A.75</t>
  </si>
  <si>
    <t>6A.76</t>
  </si>
  <si>
    <t>6A.77</t>
  </si>
  <si>
    <t>6A.78</t>
  </si>
  <si>
    <t>6A.79</t>
  </si>
  <si>
    <t>6A.80</t>
  </si>
  <si>
    <t>6A.81</t>
  </si>
  <si>
    <t>6A.83</t>
  </si>
  <si>
    <t>6A.84</t>
  </si>
  <si>
    <t>6A.85</t>
  </si>
  <si>
    <t>6A.86</t>
  </si>
  <si>
    <t>6A.88</t>
  </si>
  <si>
    <t>6A.91</t>
  </si>
  <si>
    <t>6A.92</t>
  </si>
  <si>
    <t>6A.93</t>
  </si>
  <si>
    <t>6A.94</t>
  </si>
  <si>
    <t>6A.95</t>
  </si>
  <si>
    <t>6A.96</t>
  </si>
  <si>
    <t>6A.97</t>
  </si>
  <si>
    <t>6A.98</t>
  </si>
  <si>
    <t>6A.99</t>
  </si>
  <si>
    <t>6A.100</t>
  </si>
  <si>
    <t>6A.101</t>
  </si>
  <si>
    <t>6A.102</t>
  </si>
  <si>
    <t>6A.103</t>
  </si>
  <si>
    <t>6A.104</t>
  </si>
  <si>
    <t>6A.108</t>
  </si>
  <si>
    <t>6A.111</t>
  </si>
  <si>
    <t>6A.113</t>
  </si>
  <si>
    <t>6A.114</t>
  </si>
  <si>
    <t>6A.115</t>
  </si>
  <si>
    <t>6A.116</t>
  </si>
  <si>
    <t>6A.117</t>
  </si>
  <si>
    <t>6A.118</t>
  </si>
  <si>
    <t>6A.119</t>
  </si>
  <si>
    <t>6A.120</t>
  </si>
  <si>
    <t>6A.121</t>
  </si>
  <si>
    <t>6A.122</t>
  </si>
  <si>
    <t>6A.123</t>
  </si>
  <si>
    <t>6A.124</t>
  </si>
  <si>
    <t>6A.125</t>
  </si>
  <si>
    <t>6A.126</t>
  </si>
  <si>
    <t>6A.127</t>
  </si>
  <si>
    <t>6A.128</t>
  </si>
  <si>
    <t>6A.131</t>
  </si>
  <si>
    <t>6A.132</t>
  </si>
  <si>
    <t>6A.133</t>
  </si>
  <si>
    <t>6A.134</t>
  </si>
  <si>
    <t>6A.135</t>
  </si>
  <si>
    <t>6A.136</t>
  </si>
  <si>
    <t>6A.137</t>
  </si>
  <si>
    <t>6A.138</t>
  </si>
  <si>
    <t>6A.139</t>
  </si>
  <si>
    <t>6A.140</t>
  </si>
  <si>
    <t>6A.141</t>
  </si>
  <si>
    <t>6A.142</t>
  </si>
  <si>
    <t>6A.143</t>
  </si>
  <si>
    <t>6A.144</t>
  </si>
  <si>
    <t>6A.145</t>
  </si>
  <si>
    <t>6A.146</t>
  </si>
  <si>
    <t>6A.147</t>
  </si>
  <si>
    <t>6A.148</t>
  </si>
  <si>
    <t>6A.149</t>
  </si>
  <si>
    <t>6A.150</t>
  </si>
  <si>
    <t>6A.151</t>
  </si>
  <si>
    <t>6A.152</t>
  </si>
  <si>
    <t>6A.153</t>
  </si>
  <si>
    <t>6A.154</t>
  </si>
  <si>
    <t>6A.155</t>
  </si>
  <si>
    <t>6A.156</t>
  </si>
  <si>
    <t>6A.157</t>
  </si>
  <si>
    <t>6A.158</t>
  </si>
  <si>
    <t>6A.159</t>
  </si>
  <si>
    <t>6A.160</t>
  </si>
  <si>
    <t>6A.161</t>
  </si>
  <si>
    <t>6A.162</t>
  </si>
  <si>
    <t>6A.163</t>
  </si>
  <si>
    <t>6A.164</t>
  </si>
  <si>
    <t>6A.165</t>
  </si>
  <si>
    <t>6A.166</t>
  </si>
  <si>
    <t>6A.167</t>
  </si>
  <si>
    <t>6A.168</t>
  </si>
  <si>
    <t>6A.169</t>
  </si>
  <si>
    <t>6A.170</t>
  </si>
  <si>
    <t>6A.171</t>
  </si>
  <si>
    <t>6A.172</t>
  </si>
  <si>
    <t>6A.173</t>
  </si>
  <si>
    <t>6A.174</t>
  </si>
  <si>
    <t>6A.175</t>
  </si>
  <si>
    <t>6A.176</t>
  </si>
  <si>
    <t>6A.177</t>
  </si>
  <si>
    <t>6A.178</t>
  </si>
  <si>
    <t>6A.179</t>
  </si>
  <si>
    <t>6A.180</t>
  </si>
  <si>
    <t>6A.181</t>
  </si>
  <si>
    <t>6A.182</t>
  </si>
  <si>
    <t>6A.183</t>
  </si>
  <si>
    <t>6A.184</t>
  </si>
  <si>
    <t>6A.185</t>
  </si>
  <si>
    <t>6A.186</t>
  </si>
  <si>
    <t>6A.187</t>
  </si>
  <si>
    <t>6A.188</t>
  </si>
  <si>
    <t>6A.189</t>
  </si>
  <si>
    <t>6A.190</t>
  </si>
  <si>
    <t>6A.191</t>
  </si>
  <si>
    <t>6A.192</t>
  </si>
  <si>
    <t>6A.193</t>
  </si>
  <si>
    <t>6A.194</t>
  </si>
  <si>
    <t>6A.195</t>
  </si>
  <si>
    <t>6A.196</t>
  </si>
  <si>
    <t>6A.197</t>
  </si>
  <si>
    <t>6A.198</t>
  </si>
  <si>
    <t>6A.199</t>
  </si>
  <si>
    <t>6A.200</t>
  </si>
  <si>
    <t>6A.201</t>
  </si>
  <si>
    <t>6A.202</t>
  </si>
  <si>
    <t>6A.204</t>
  </si>
  <si>
    <t>6A.205</t>
  </si>
  <si>
    <t>6A.206</t>
  </si>
  <si>
    <t>6A.207</t>
  </si>
  <si>
    <t>6A.208</t>
  </si>
  <si>
    <t>6A.209</t>
  </si>
  <si>
    <t>6A.211</t>
  </si>
  <si>
    <t>6B.2</t>
  </si>
  <si>
    <t>6B.4</t>
  </si>
  <si>
    <t>6B.6</t>
  </si>
  <si>
    <t>6B.7</t>
  </si>
  <si>
    <t>6B.8</t>
  </si>
  <si>
    <t>6B.9</t>
  </si>
  <si>
    <t>6B.10</t>
  </si>
  <si>
    <t>6B.11</t>
  </si>
  <si>
    <t>6B.12</t>
  </si>
  <si>
    <t>6B.13</t>
  </si>
  <si>
    <t>6B.18</t>
  </si>
  <si>
    <t>6B.19</t>
  </si>
  <si>
    <t>6B.20</t>
  </si>
  <si>
    <t>6B.21</t>
  </si>
  <si>
    <t>6B.22</t>
  </si>
  <si>
    <t>6B.23</t>
  </si>
  <si>
    <t>6B.24</t>
  </si>
  <si>
    <t>6B.25</t>
  </si>
  <si>
    <t>6B.26</t>
  </si>
  <si>
    <t>6B.27</t>
  </si>
  <si>
    <t>6B.28</t>
  </si>
  <si>
    <t>6B.29</t>
  </si>
  <si>
    <t>6B.30</t>
  </si>
  <si>
    <t>6B.31</t>
  </si>
  <si>
    <t>6B.32</t>
  </si>
  <si>
    <t>6B.33</t>
  </si>
  <si>
    <t>6B.34</t>
  </si>
  <si>
    <t>6B.35</t>
  </si>
  <si>
    <t>6B.36</t>
  </si>
  <si>
    <t>6B.38</t>
  </si>
  <si>
    <t>6B.39</t>
  </si>
  <si>
    <t>6B.40</t>
  </si>
  <si>
    <t>6B.41</t>
  </si>
  <si>
    <t>6B.42</t>
  </si>
  <si>
    <t>6B.43</t>
  </si>
  <si>
    <t>6B.44</t>
  </si>
  <si>
    <t>6B.45</t>
  </si>
  <si>
    <t>6B.46</t>
  </si>
  <si>
    <t>6B.47</t>
  </si>
  <si>
    <t>6B.48</t>
  </si>
  <si>
    <t>6B.49</t>
  </si>
  <si>
    <t>6B.50</t>
  </si>
  <si>
    <t>6B.51</t>
  </si>
  <si>
    <t>6B.52</t>
  </si>
  <si>
    <t>6B.53</t>
  </si>
  <si>
    <t>6B.54</t>
  </si>
  <si>
    <t>6B.55</t>
  </si>
  <si>
    <t>6B.56</t>
  </si>
  <si>
    <t>6B.57</t>
  </si>
  <si>
    <t>6B.58</t>
  </si>
  <si>
    <t>6B.59</t>
  </si>
  <si>
    <t>6B.60</t>
  </si>
  <si>
    <t>6B.61</t>
  </si>
  <si>
    <t>6B.62</t>
  </si>
  <si>
    <t>6B.63</t>
  </si>
  <si>
    <t>6B.64</t>
  </si>
  <si>
    <t>6B.65</t>
  </si>
  <si>
    <t>6B.66</t>
  </si>
  <si>
    <t>6B.67</t>
  </si>
  <si>
    <t>6B.68</t>
  </si>
  <si>
    <t>6B.69</t>
  </si>
  <si>
    <t>6B.70</t>
  </si>
  <si>
    <t>6B.71</t>
  </si>
  <si>
    <t>6B.72</t>
  </si>
  <si>
    <t>6B.73</t>
  </si>
  <si>
    <t>6B.74</t>
  </si>
  <si>
    <t>6B.75</t>
  </si>
  <si>
    <t>6B.76</t>
  </si>
  <si>
    <t>6B.77</t>
  </si>
  <si>
    <t>6B.78</t>
  </si>
  <si>
    <t>6B.79</t>
  </si>
  <si>
    <t>6B.80</t>
  </si>
  <si>
    <t>6B.81</t>
  </si>
  <si>
    <t>6B.82</t>
  </si>
  <si>
    <t>6B.83</t>
  </si>
  <si>
    <t>6B.84</t>
  </si>
  <si>
    <t>6B.85</t>
  </si>
  <si>
    <t>6B.86</t>
  </si>
  <si>
    <t>6B.87</t>
  </si>
  <si>
    <t>6B.88</t>
  </si>
  <si>
    <t>6B.89</t>
  </si>
  <si>
    <t>6B.90</t>
  </si>
  <si>
    <t>6B.91</t>
  </si>
  <si>
    <t>6B.92</t>
  </si>
  <si>
    <t>6B.93</t>
  </si>
  <si>
    <t>6B.94</t>
  </si>
  <si>
    <t>6B.95</t>
  </si>
  <si>
    <t>6B.96</t>
  </si>
  <si>
    <t>6B.97</t>
  </si>
  <si>
    <t>6B.98</t>
  </si>
  <si>
    <t>6B.99</t>
  </si>
  <si>
    <t>6B.100</t>
  </si>
  <si>
    <t>6B.101</t>
  </si>
  <si>
    <t>6B.102</t>
  </si>
  <si>
    <t>6B.103</t>
  </si>
  <si>
    <t>6B.104</t>
  </si>
  <si>
    <t>6B.105</t>
  </si>
  <si>
    <t>6B.106</t>
  </si>
  <si>
    <t>6B.107</t>
  </si>
  <si>
    <t>6B.108</t>
  </si>
  <si>
    <t>6B.109</t>
  </si>
  <si>
    <t>6B.110</t>
  </si>
  <si>
    <t>6B.111</t>
  </si>
  <si>
    <t>6B.112</t>
  </si>
  <si>
    <t>6B.113</t>
  </si>
  <si>
    <t>6B.114</t>
  </si>
  <si>
    <t>6B.115</t>
  </si>
  <si>
    <t>6B.116</t>
  </si>
  <si>
    <t>6B.118</t>
  </si>
  <si>
    <t>6B.119</t>
  </si>
  <si>
    <t>6B.120</t>
  </si>
  <si>
    <t>6B.121</t>
  </si>
  <si>
    <t>6B.122</t>
  </si>
  <si>
    <t>6B.123</t>
  </si>
  <si>
    <t>6B.124</t>
  </si>
  <si>
    <t>6B.125</t>
  </si>
  <si>
    <t>6B.126</t>
  </si>
  <si>
    <t>6B.127</t>
  </si>
  <si>
    <t>6B.128</t>
  </si>
  <si>
    <t>6B.129</t>
  </si>
  <si>
    <t>6B.130</t>
  </si>
  <si>
    <t>6B.131</t>
  </si>
  <si>
    <t>6B.132</t>
  </si>
  <si>
    <t>6B.133</t>
  </si>
  <si>
    <t>6B.134</t>
  </si>
  <si>
    <t>6B.135</t>
  </si>
  <si>
    <t>6B.137</t>
  </si>
  <si>
    <t>6B.139</t>
  </si>
  <si>
    <t>NISP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</si>
</sst>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_([$€-2]\ * #,##0.00_);_([$€-2]\ * \(#,##0.00\);_([$€-2]\ * &quot;-&quot;??_)"/>
  </numFmts>
  <fonts count="4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ont="1" applyBorder="1" applyAlignment="1">
      <alignment vertical="center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0" borderId="10" xfId="0" applyNumberFormat="1" applyFont="1" applyBorder="1" applyAlignment="1" quotePrefix="1">
      <alignment horizontal="center" vertical="center"/>
    </xf>
    <xf numFmtId="0" fontId="3" fillId="0" borderId="13" xfId="0" applyFont="1" applyBorder="1" applyAlignment="1">
      <alignment horizontal="left" vertical="top" wrapText="1"/>
    </xf>
    <xf numFmtId="0" fontId="2" fillId="0" borderId="17" xfId="0" applyFont="1" applyFill="1" applyBorder="1" applyAlignment="1">
      <alignment/>
    </xf>
    <xf numFmtId="0" fontId="2" fillId="0" borderId="21" xfId="0" applyFont="1" applyBorder="1" applyAlignment="1">
      <alignment/>
    </xf>
    <xf numFmtId="0" fontId="42" fillId="0" borderId="14" xfId="0" applyFont="1" applyBorder="1" applyAlignment="1">
      <alignment/>
    </xf>
    <xf numFmtId="49" fontId="0" fillId="0" borderId="10" xfId="0" applyNumberFormat="1" applyFont="1" applyFill="1" applyBorder="1" applyAlignment="1" quotePrefix="1">
      <alignment horizontal="center" vertical="center"/>
    </xf>
    <xf numFmtId="49" fontId="0" fillId="0" borderId="16" xfId="0" applyNumberFormat="1" applyFont="1" applyBorder="1" applyAlignment="1" quotePrefix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22" xfId="0" applyFont="1" applyBorder="1" applyAlignment="1" quotePrefix="1">
      <alignment horizontal="center"/>
    </xf>
    <xf numFmtId="0" fontId="0" fillId="0" borderId="23" xfId="0" applyFont="1" applyBorder="1" applyAlignment="1" quotePrefix="1">
      <alignment horizontal="center"/>
    </xf>
    <xf numFmtId="49" fontId="0" fillId="0" borderId="23" xfId="0" applyNumberFormat="1" applyFont="1" applyBorder="1" applyAlignment="1" quotePrefix="1">
      <alignment horizontal="center"/>
    </xf>
    <xf numFmtId="49" fontId="0" fillId="0" borderId="23" xfId="0" applyNumberFormat="1" applyFont="1" applyFill="1" applyBorder="1" applyAlignment="1" quotePrefix="1">
      <alignment horizontal="center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57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5.7109375" style="0" customWidth="1"/>
    <col min="2" max="2" width="20.57421875" style="0" bestFit="1" customWidth="1"/>
    <col min="3" max="3" width="14.57421875" style="0" bestFit="1" customWidth="1"/>
    <col min="4" max="4" width="18.7109375" style="0" bestFit="1" customWidth="1"/>
    <col min="5" max="5" width="20.421875" style="0" bestFit="1" customWidth="1"/>
    <col min="6" max="6" width="12.7109375" style="0" bestFit="1" customWidth="1"/>
    <col min="7" max="7" width="20.8515625" style="0" bestFit="1" customWidth="1"/>
    <col min="8" max="8" width="19.00390625" style="0" bestFit="1" customWidth="1"/>
    <col min="9" max="9" width="13.8515625" style="0" bestFit="1" customWidth="1"/>
    <col min="10" max="10" width="16.140625" style="0" bestFit="1" customWidth="1"/>
    <col min="11" max="11" width="12.00390625" style="0" bestFit="1" customWidth="1"/>
    <col min="12" max="12" width="23.7109375" style="0" bestFit="1" customWidth="1"/>
    <col min="13" max="13" width="16.421875" style="0" bestFit="1" customWidth="1"/>
    <col min="14" max="14" width="15.421875" style="0" bestFit="1" customWidth="1"/>
    <col min="15" max="15" width="13.8515625" style="0" bestFit="1" customWidth="1"/>
    <col min="16" max="16" width="13.57421875" style="0" bestFit="1" customWidth="1"/>
    <col min="17" max="17" width="11.57421875" style="0" bestFit="1" customWidth="1"/>
    <col min="18" max="18" width="14.8515625" style="0" bestFit="1" customWidth="1"/>
    <col min="19" max="19" width="18.8515625" style="0" bestFit="1" customWidth="1"/>
    <col min="20" max="20" width="17.7109375" style="0" bestFit="1" customWidth="1"/>
    <col min="21" max="21" width="11.421875" style="0" bestFit="1" customWidth="1"/>
    <col min="22" max="22" width="17.7109375" style="0" customWidth="1"/>
    <col min="23" max="23" width="14.28125" style="0" bestFit="1" customWidth="1"/>
    <col min="24" max="24" width="16.57421875" style="0" bestFit="1" customWidth="1"/>
    <col min="25" max="25" width="12.421875" style="0" bestFit="1" customWidth="1"/>
    <col min="26" max="26" width="15.7109375" style="0" bestFit="1" customWidth="1"/>
    <col min="27" max="27" width="21.7109375" style="0" bestFit="1" customWidth="1"/>
    <col min="28" max="28" width="19.57421875" style="0" bestFit="1" customWidth="1"/>
    <col min="29" max="29" width="15.140625" style="0" bestFit="1" customWidth="1"/>
    <col min="30" max="30" width="11.421875" style="0" bestFit="1" customWidth="1"/>
    <col min="31" max="31" width="12.421875" style="0" customWidth="1"/>
    <col min="32" max="32" width="16.7109375" style="0" bestFit="1" customWidth="1"/>
    <col min="33" max="33" width="18.140625" style="0" bestFit="1" customWidth="1"/>
    <col min="34" max="34" width="11.421875" style="0" bestFit="1" customWidth="1"/>
  </cols>
  <sheetData>
    <row r="1" ht="12.75">
      <c r="A1" s="1" t="s">
        <v>294</v>
      </c>
    </row>
    <row r="2" ht="12.75">
      <c r="A2" s="1" t="s">
        <v>611</v>
      </c>
    </row>
    <row r="3" ht="12.75">
      <c r="A3" s="1"/>
    </row>
    <row r="4" ht="12.75">
      <c r="A4" s="28" t="s">
        <v>296</v>
      </c>
    </row>
    <row r="5" ht="12.75">
      <c r="A5" s="29" t="s">
        <v>297</v>
      </c>
    </row>
    <row r="6" ht="13.5" thickBot="1"/>
    <row r="7" spans="1:34" ht="13.5" customHeight="1" thickBot="1">
      <c r="A7" s="34" t="s">
        <v>295</v>
      </c>
      <c r="B7" s="45" t="s">
        <v>41</v>
      </c>
      <c r="C7" s="46"/>
      <c r="D7" s="46"/>
      <c r="E7" s="46"/>
      <c r="F7" s="46"/>
      <c r="G7" s="46"/>
      <c r="H7" s="46"/>
      <c r="I7" s="47"/>
      <c r="J7" s="37" t="s">
        <v>45</v>
      </c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9"/>
      <c r="AA7" s="15" t="s">
        <v>39</v>
      </c>
      <c r="AB7" s="37" t="s">
        <v>42</v>
      </c>
      <c r="AC7" s="38"/>
      <c r="AD7" s="38"/>
      <c r="AE7" s="39"/>
      <c r="AF7" s="37" t="s">
        <v>43</v>
      </c>
      <c r="AG7" s="39"/>
      <c r="AH7" s="40" t="s">
        <v>298</v>
      </c>
    </row>
    <row r="8" spans="1:34" ht="12.75" customHeight="1">
      <c r="A8" s="35"/>
      <c r="B8" s="7" t="s">
        <v>0</v>
      </c>
      <c r="C8" s="8" t="s">
        <v>2</v>
      </c>
      <c r="D8" s="8" t="s">
        <v>2</v>
      </c>
      <c r="E8" s="8" t="s">
        <v>5</v>
      </c>
      <c r="F8" s="8" t="s">
        <v>7</v>
      </c>
      <c r="G8" s="8" t="s">
        <v>2</v>
      </c>
      <c r="H8" s="8" t="s">
        <v>2</v>
      </c>
      <c r="I8" s="9" t="s">
        <v>253</v>
      </c>
      <c r="J8" s="13" t="s">
        <v>40</v>
      </c>
      <c r="K8" s="14" t="s">
        <v>40</v>
      </c>
      <c r="L8" s="8" t="s">
        <v>10</v>
      </c>
      <c r="M8" s="8" t="s">
        <v>12</v>
      </c>
      <c r="N8" s="8" t="s">
        <v>15</v>
      </c>
      <c r="O8" s="8" t="s">
        <v>17</v>
      </c>
      <c r="P8" s="8" t="s">
        <v>35</v>
      </c>
      <c r="Q8" s="8" t="s">
        <v>20</v>
      </c>
      <c r="R8" s="8" t="s">
        <v>10</v>
      </c>
      <c r="S8" s="8" t="s">
        <v>10</v>
      </c>
      <c r="T8" s="8" t="s">
        <v>10</v>
      </c>
      <c r="U8" s="8" t="s">
        <v>10</v>
      </c>
      <c r="V8" s="8" t="s">
        <v>255</v>
      </c>
      <c r="W8" s="8" t="s">
        <v>31</v>
      </c>
      <c r="X8" s="8" t="s">
        <v>33</v>
      </c>
      <c r="Y8" s="8" t="s">
        <v>35</v>
      </c>
      <c r="Z8" s="9" t="s">
        <v>37</v>
      </c>
      <c r="AA8" s="16" t="s">
        <v>14</v>
      </c>
      <c r="AB8" s="13" t="s">
        <v>23</v>
      </c>
      <c r="AC8" s="14" t="s">
        <v>258</v>
      </c>
      <c r="AD8" s="14" t="s">
        <v>259</v>
      </c>
      <c r="AE8" s="43" t="s">
        <v>46</v>
      </c>
      <c r="AF8" s="22" t="s">
        <v>25</v>
      </c>
      <c r="AG8" s="25" t="s">
        <v>262</v>
      </c>
      <c r="AH8" s="41"/>
    </row>
    <row r="9" spans="1:34" ht="13.5" thickBot="1">
      <c r="A9" s="36"/>
      <c r="B9" s="10" t="s">
        <v>1</v>
      </c>
      <c r="C9" s="11" t="s">
        <v>3</v>
      </c>
      <c r="D9" s="11" t="s">
        <v>4</v>
      </c>
      <c r="E9" s="11" t="s">
        <v>6</v>
      </c>
      <c r="F9" s="11" t="s">
        <v>8</v>
      </c>
      <c r="G9" s="11" t="s">
        <v>9</v>
      </c>
      <c r="H9" s="11" t="s">
        <v>44</v>
      </c>
      <c r="I9" s="12" t="s">
        <v>254</v>
      </c>
      <c r="J9" s="10" t="s">
        <v>28</v>
      </c>
      <c r="K9" s="11" t="s">
        <v>29</v>
      </c>
      <c r="L9" s="11" t="s">
        <v>11</v>
      </c>
      <c r="M9" s="11" t="s">
        <v>13</v>
      </c>
      <c r="N9" s="11" t="s">
        <v>16</v>
      </c>
      <c r="O9" s="11" t="s">
        <v>18</v>
      </c>
      <c r="P9" s="11" t="s">
        <v>19</v>
      </c>
      <c r="Q9" s="11" t="s">
        <v>21</v>
      </c>
      <c r="R9" s="11" t="s">
        <v>27</v>
      </c>
      <c r="S9" s="11" t="s">
        <v>22</v>
      </c>
      <c r="T9" s="11" t="s">
        <v>30</v>
      </c>
      <c r="U9" s="24" t="s">
        <v>256</v>
      </c>
      <c r="V9" s="24" t="s">
        <v>257</v>
      </c>
      <c r="W9" s="11" t="s">
        <v>32</v>
      </c>
      <c r="X9" s="11" t="s">
        <v>34</v>
      </c>
      <c r="Y9" s="11" t="s">
        <v>36</v>
      </c>
      <c r="Z9" s="12" t="s">
        <v>38</v>
      </c>
      <c r="AA9" s="17"/>
      <c r="AB9" s="10" t="s">
        <v>24</v>
      </c>
      <c r="AC9" s="24" t="s">
        <v>260</v>
      </c>
      <c r="AD9" s="24" t="s">
        <v>261</v>
      </c>
      <c r="AE9" s="44"/>
      <c r="AF9" s="10" t="s">
        <v>26</v>
      </c>
      <c r="AG9" s="23" t="s">
        <v>47</v>
      </c>
      <c r="AH9" s="42"/>
    </row>
    <row r="10" spans="1:34" ht="12.75">
      <c r="A10" s="30" t="s">
        <v>299</v>
      </c>
      <c r="B10" s="5">
        <v>2</v>
      </c>
      <c r="C10" s="5"/>
      <c r="D10" s="5">
        <v>4</v>
      </c>
      <c r="E10" s="5">
        <v>4</v>
      </c>
      <c r="F10" s="5">
        <v>5</v>
      </c>
      <c r="G10" s="5">
        <v>1</v>
      </c>
      <c r="H10" s="5"/>
      <c r="I10" s="5"/>
      <c r="J10" s="5"/>
      <c r="K10" s="5"/>
      <c r="L10" s="5"/>
      <c r="M10" s="5">
        <v>2</v>
      </c>
      <c r="N10" s="5"/>
      <c r="O10" s="5">
        <v>4</v>
      </c>
      <c r="P10" s="5">
        <v>17</v>
      </c>
      <c r="Q10" s="5"/>
      <c r="R10" s="5"/>
      <c r="S10" s="5"/>
      <c r="T10" s="5"/>
      <c r="U10" s="5"/>
      <c r="V10" s="5"/>
      <c r="W10" s="5">
        <v>2</v>
      </c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18">
        <f aca="true" t="shared" si="0" ref="AH10:AH73">SUM(B10:AF10)</f>
        <v>41</v>
      </c>
    </row>
    <row r="11" spans="1:34" ht="12.75">
      <c r="A11" s="31" t="s">
        <v>300</v>
      </c>
      <c r="B11" s="2">
        <v>4</v>
      </c>
      <c r="C11" s="2"/>
      <c r="D11" s="2">
        <v>257</v>
      </c>
      <c r="E11" s="2">
        <v>274</v>
      </c>
      <c r="F11" s="2">
        <v>15</v>
      </c>
      <c r="G11" s="2">
        <v>9</v>
      </c>
      <c r="H11" s="2"/>
      <c r="I11" s="2"/>
      <c r="J11" s="2">
        <v>1</v>
      </c>
      <c r="K11" s="2"/>
      <c r="L11" s="2">
        <v>1</v>
      </c>
      <c r="M11" s="2">
        <v>9</v>
      </c>
      <c r="N11" s="2">
        <v>1</v>
      </c>
      <c r="O11" s="2">
        <v>4</v>
      </c>
      <c r="P11" s="2">
        <v>4</v>
      </c>
      <c r="Q11" s="2">
        <v>9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6">
        <f t="shared" si="0"/>
        <v>588</v>
      </c>
    </row>
    <row r="12" spans="1:34" ht="12.75">
      <c r="A12" s="31" t="s">
        <v>301</v>
      </c>
      <c r="B12" s="3">
        <v>1</v>
      </c>
      <c r="C12" s="2"/>
      <c r="D12" s="3">
        <v>68</v>
      </c>
      <c r="E12" s="3">
        <v>445</v>
      </c>
      <c r="F12" s="3">
        <v>21</v>
      </c>
      <c r="G12" s="3">
        <v>9</v>
      </c>
      <c r="H12" s="3"/>
      <c r="I12" s="3"/>
      <c r="J12" s="2"/>
      <c r="K12" s="2">
        <v>1</v>
      </c>
      <c r="L12" s="2">
        <v>1</v>
      </c>
      <c r="M12" s="3">
        <v>12</v>
      </c>
      <c r="N12" s="2"/>
      <c r="O12" s="3">
        <v>9</v>
      </c>
      <c r="P12" s="3">
        <v>20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>
        <v>8</v>
      </c>
      <c r="AB12" s="2">
        <v>1</v>
      </c>
      <c r="AC12" s="2"/>
      <c r="AD12" s="2"/>
      <c r="AE12" s="2"/>
      <c r="AF12" s="2">
        <v>2</v>
      </c>
      <c r="AG12" s="2"/>
      <c r="AH12" s="6">
        <f t="shared" si="0"/>
        <v>598</v>
      </c>
    </row>
    <row r="13" spans="1:34" ht="12.75">
      <c r="A13" s="31" t="s">
        <v>302</v>
      </c>
      <c r="B13" s="2">
        <v>2</v>
      </c>
      <c r="C13" s="2"/>
      <c r="D13" s="2">
        <v>26</v>
      </c>
      <c r="E13" s="2">
        <v>113</v>
      </c>
      <c r="F13" s="2"/>
      <c r="G13" s="2">
        <v>1</v>
      </c>
      <c r="H13" s="2"/>
      <c r="I13" s="2"/>
      <c r="J13" s="2"/>
      <c r="K13" s="2"/>
      <c r="L13" s="2"/>
      <c r="M13" s="2"/>
      <c r="N13" s="2"/>
      <c r="O13" s="2">
        <v>4</v>
      </c>
      <c r="P13" s="2">
        <v>5</v>
      </c>
      <c r="Q13" s="2">
        <v>15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6">
        <f t="shared" si="0"/>
        <v>166</v>
      </c>
    </row>
    <row r="14" spans="1:34" ht="12.75">
      <c r="A14" s="31" t="s">
        <v>303</v>
      </c>
      <c r="B14" s="2"/>
      <c r="C14" s="2">
        <v>2</v>
      </c>
      <c r="D14" s="2">
        <v>143</v>
      </c>
      <c r="E14" s="2">
        <v>128</v>
      </c>
      <c r="F14" s="2"/>
      <c r="G14" s="2">
        <v>48</v>
      </c>
      <c r="H14" s="2">
        <v>88</v>
      </c>
      <c r="I14" s="2"/>
      <c r="J14" s="2"/>
      <c r="K14" s="2"/>
      <c r="L14" s="2">
        <v>2</v>
      </c>
      <c r="M14" s="2">
        <v>3</v>
      </c>
      <c r="N14" s="2">
        <v>1</v>
      </c>
      <c r="O14" s="2">
        <v>13</v>
      </c>
      <c r="P14" s="2">
        <v>15</v>
      </c>
      <c r="Q14" s="2"/>
      <c r="R14" s="2">
        <v>3</v>
      </c>
      <c r="S14" s="2"/>
      <c r="T14" s="2"/>
      <c r="U14" s="2"/>
      <c r="V14" s="2"/>
      <c r="W14" s="2"/>
      <c r="X14" s="2"/>
      <c r="Y14" s="2"/>
      <c r="Z14" s="2"/>
      <c r="AA14" s="2">
        <v>2</v>
      </c>
      <c r="AB14" s="2"/>
      <c r="AC14" s="2"/>
      <c r="AD14" s="2"/>
      <c r="AE14" s="2"/>
      <c r="AF14" s="2"/>
      <c r="AG14" s="2"/>
      <c r="AH14" s="6">
        <f t="shared" si="0"/>
        <v>448</v>
      </c>
    </row>
    <row r="15" spans="1:34" ht="12.75">
      <c r="A15" s="31" t="s">
        <v>304</v>
      </c>
      <c r="B15" s="2"/>
      <c r="C15" s="2"/>
      <c r="D15" s="2"/>
      <c r="E15" s="2">
        <v>40</v>
      </c>
      <c r="F15" s="2"/>
      <c r="G15" s="2"/>
      <c r="H15" s="2"/>
      <c r="I15" s="2"/>
      <c r="J15" s="2"/>
      <c r="K15" s="2"/>
      <c r="L15" s="2"/>
      <c r="M15" s="2"/>
      <c r="N15" s="2"/>
      <c r="O15" s="2">
        <v>1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>
        <v>1</v>
      </c>
      <c r="AB15" s="2"/>
      <c r="AC15" s="2"/>
      <c r="AD15" s="2"/>
      <c r="AE15" s="2"/>
      <c r="AF15" s="2"/>
      <c r="AG15" s="2"/>
      <c r="AH15" s="6">
        <f t="shared" si="0"/>
        <v>42</v>
      </c>
    </row>
    <row r="16" spans="1:34" ht="12.75">
      <c r="A16" s="31" t="s">
        <v>305</v>
      </c>
      <c r="B16" s="2"/>
      <c r="C16" s="2"/>
      <c r="D16" s="2">
        <v>9</v>
      </c>
      <c r="E16" s="2">
        <v>9</v>
      </c>
      <c r="F16" s="2">
        <v>4</v>
      </c>
      <c r="G16" s="2">
        <v>2</v>
      </c>
      <c r="H16" s="2"/>
      <c r="I16" s="2"/>
      <c r="J16" s="2"/>
      <c r="K16" s="2"/>
      <c r="L16" s="2"/>
      <c r="M16" s="2"/>
      <c r="N16" s="2"/>
      <c r="O16" s="2"/>
      <c r="P16" s="2"/>
      <c r="Q16" s="2">
        <v>1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6">
        <f t="shared" si="0"/>
        <v>25</v>
      </c>
    </row>
    <row r="17" spans="1:34" ht="12.75">
      <c r="A17" s="31" t="s">
        <v>306</v>
      </c>
      <c r="B17" s="2"/>
      <c r="C17" s="2"/>
      <c r="D17" s="3">
        <v>47</v>
      </c>
      <c r="E17" s="3">
        <v>5</v>
      </c>
      <c r="F17" s="2">
        <v>1</v>
      </c>
      <c r="G17" s="3"/>
      <c r="H17" s="3"/>
      <c r="I17" s="3"/>
      <c r="J17" s="2"/>
      <c r="K17" s="2"/>
      <c r="L17" s="2"/>
      <c r="M17" s="2"/>
      <c r="N17" s="2"/>
      <c r="O17" s="3">
        <v>2</v>
      </c>
      <c r="P17" s="3"/>
      <c r="Q17" s="2">
        <v>2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6">
        <f t="shared" si="0"/>
        <v>57</v>
      </c>
    </row>
    <row r="18" spans="1:34" ht="12.75">
      <c r="A18" s="31" t="s">
        <v>307</v>
      </c>
      <c r="B18" s="2">
        <v>1</v>
      </c>
      <c r="C18" s="2"/>
      <c r="D18" s="2">
        <v>27</v>
      </c>
      <c r="E18" s="2">
        <v>11</v>
      </c>
      <c r="F18" s="2">
        <v>2</v>
      </c>
      <c r="G18" s="2">
        <v>4</v>
      </c>
      <c r="H18" s="2"/>
      <c r="I18" s="2"/>
      <c r="J18" s="2"/>
      <c r="K18" s="2"/>
      <c r="L18" s="2"/>
      <c r="M18" s="2"/>
      <c r="N18" s="2">
        <v>1</v>
      </c>
      <c r="O18" s="2">
        <v>1</v>
      </c>
      <c r="P18" s="2">
        <v>1</v>
      </c>
      <c r="Q18" s="2">
        <v>2</v>
      </c>
      <c r="R18" s="2"/>
      <c r="S18" s="2"/>
      <c r="T18" s="2"/>
      <c r="U18" s="2"/>
      <c r="V18" s="2"/>
      <c r="W18" s="2"/>
      <c r="X18" s="2"/>
      <c r="Y18" s="2"/>
      <c r="Z18" s="2"/>
      <c r="AA18" s="2">
        <v>1</v>
      </c>
      <c r="AB18" s="2"/>
      <c r="AC18" s="2"/>
      <c r="AD18" s="2"/>
      <c r="AE18" s="2"/>
      <c r="AF18" s="2"/>
      <c r="AG18" s="2"/>
      <c r="AH18" s="6">
        <f t="shared" si="0"/>
        <v>51</v>
      </c>
    </row>
    <row r="19" spans="1:34" ht="12.75">
      <c r="A19" s="31" t="s">
        <v>308</v>
      </c>
      <c r="B19" s="2"/>
      <c r="C19" s="2"/>
      <c r="D19" s="2">
        <v>18</v>
      </c>
      <c r="E19" s="2">
        <v>17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>
        <v>1</v>
      </c>
      <c r="Q19" s="2">
        <v>1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6">
        <f t="shared" si="0"/>
        <v>37</v>
      </c>
    </row>
    <row r="20" spans="1:34" ht="12.75">
      <c r="A20" s="31" t="s">
        <v>309</v>
      </c>
      <c r="B20" s="2"/>
      <c r="C20" s="2"/>
      <c r="D20" s="2"/>
      <c r="E20" s="3">
        <v>2</v>
      </c>
      <c r="F20" s="2">
        <v>1</v>
      </c>
      <c r="G20" s="3"/>
      <c r="H20" s="3">
        <v>14</v>
      </c>
      <c r="I20" s="3"/>
      <c r="J20" s="2"/>
      <c r="K20" s="2"/>
      <c r="L20" s="2"/>
      <c r="M20" s="2"/>
      <c r="N20" s="2"/>
      <c r="O20" s="2"/>
      <c r="P20" s="3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6">
        <f t="shared" si="0"/>
        <v>17</v>
      </c>
    </row>
    <row r="21" spans="1:34" ht="12.75">
      <c r="A21" s="31" t="s">
        <v>310</v>
      </c>
      <c r="B21" s="2"/>
      <c r="C21" s="2"/>
      <c r="D21" s="2">
        <v>2</v>
      </c>
      <c r="E21" s="2">
        <v>9</v>
      </c>
      <c r="F21" s="2">
        <v>3</v>
      </c>
      <c r="G21" s="2"/>
      <c r="H21" s="2">
        <v>1</v>
      </c>
      <c r="I21" s="2"/>
      <c r="J21" s="2"/>
      <c r="K21" s="2"/>
      <c r="L21" s="2"/>
      <c r="M21" s="2"/>
      <c r="N21" s="2"/>
      <c r="O21" s="2"/>
      <c r="P21" s="2">
        <v>1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6">
        <f t="shared" si="0"/>
        <v>16</v>
      </c>
    </row>
    <row r="22" spans="1:34" ht="12.75">
      <c r="A22" s="32" t="s">
        <v>311</v>
      </c>
      <c r="B22" s="2"/>
      <c r="C22" s="2"/>
      <c r="D22" s="2">
        <v>2</v>
      </c>
      <c r="E22" s="2">
        <v>6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>
        <v>1</v>
      </c>
      <c r="R22" s="2"/>
      <c r="S22" s="2"/>
      <c r="T22" s="2"/>
      <c r="U22" s="2"/>
      <c r="V22" s="2"/>
      <c r="W22" s="2"/>
      <c r="X22" s="2"/>
      <c r="Y22" s="2">
        <v>1</v>
      </c>
      <c r="Z22" s="2"/>
      <c r="AA22" s="2"/>
      <c r="AB22" s="2"/>
      <c r="AC22" s="2"/>
      <c r="AD22" s="2"/>
      <c r="AE22" s="2"/>
      <c r="AF22" s="2"/>
      <c r="AG22" s="2"/>
      <c r="AH22" s="6">
        <f t="shared" si="0"/>
        <v>10</v>
      </c>
    </row>
    <row r="23" spans="1:34" ht="12.75">
      <c r="A23" s="32" t="s">
        <v>312</v>
      </c>
      <c r="B23" s="2"/>
      <c r="C23" s="2"/>
      <c r="D23" s="2">
        <v>41</v>
      </c>
      <c r="E23" s="2">
        <v>5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>
        <v>1</v>
      </c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6">
        <f t="shared" si="0"/>
        <v>47</v>
      </c>
    </row>
    <row r="24" spans="1:34" ht="12.75">
      <c r="A24" s="32" t="s">
        <v>313</v>
      </c>
      <c r="B24" s="2"/>
      <c r="C24" s="2"/>
      <c r="D24" s="2">
        <v>30</v>
      </c>
      <c r="E24" s="2">
        <v>91</v>
      </c>
      <c r="F24" s="2">
        <v>2</v>
      </c>
      <c r="G24" s="2"/>
      <c r="H24" s="2"/>
      <c r="I24" s="2"/>
      <c r="J24" s="2"/>
      <c r="K24" s="2"/>
      <c r="L24" s="2">
        <v>1</v>
      </c>
      <c r="M24" s="2">
        <v>1</v>
      </c>
      <c r="N24" s="2"/>
      <c r="O24" s="2">
        <v>5</v>
      </c>
      <c r="P24" s="2">
        <v>2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6">
        <f t="shared" si="0"/>
        <v>132</v>
      </c>
    </row>
    <row r="25" spans="1:34" ht="12.75">
      <c r="A25" s="32" t="s">
        <v>314</v>
      </c>
      <c r="B25" s="2">
        <v>5</v>
      </c>
      <c r="C25" s="2">
        <v>1</v>
      </c>
      <c r="D25" s="2">
        <v>2</v>
      </c>
      <c r="E25" s="2">
        <v>4</v>
      </c>
      <c r="F25" s="2"/>
      <c r="G25" s="2">
        <v>2</v>
      </c>
      <c r="H25" s="2"/>
      <c r="I25" s="2"/>
      <c r="J25" s="2"/>
      <c r="K25" s="2"/>
      <c r="L25" s="2"/>
      <c r="M25" s="2"/>
      <c r="N25" s="2"/>
      <c r="O25" s="2">
        <v>1</v>
      </c>
      <c r="P25" s="2">
        <v>1</v>
      </c>
      <c r="Q25" s="2">
        <v>4</v>
      </c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6">
        <f t="shared" si="0"/>
        <v>20</v>
      </c>
    </row>
    <row r="26" spans="1:34" ht="12.75">
      <c r="A26" s="32" t="s">
        <v>315</v>
      </c>
      <c r="B26" s="2">
        <v>9</v>
      </c>
      <c r="C26" s="2"/>
      <c r="D26" s="3">
        <v>111</v>
      </c>
      <c r="E26" s="3">
        <v>392</v>
      </c>
      <c r="F26" s="2">
        <v>65</v>
      </c>
      <c r="G26" s="3">
        <v>116</v>
      </c>
      <c r="H26" s="3"/>
      <c r="I26" s="3"/>
      <c r="J26" s="2"/>
      <c r="K26" s="2"/>
      <c r="L26" s="2"/>
      <c r="M26" s="2">
        <v>136</v>
      </c>
      <c r="N26" s="2">
        <v>3</v>
      </c>
      <c r="O26" s="3">
        <v>183</v>
      </c>
      <c r="P26" s="3">
        <v>36</v>
      </c>
      <c r="Q26" s="2"/>
      <c r="R26" s="2"/>
      <c r="S26" s="2"/>
      <c r="T26" s="2"/>
      <c r="U26" s="2"/>
      <c r="V26" s="2"/>
      <c r="W26" s="2"/>
      <c r="X26" s="2"/>
      <c r="Y26" s="2">
        <v>1</v>
      </c>
      <c r="Z26" s="2"/>
      <c r="AA26" s="2">
        <v>8</v>
      </c>
      <c r="AB26" s="2"/>
      <c r="AC26" s="2"/>
      <c r="AD26" s="2"/>
      <c r="AE26" s="2"/>
      <c r="AF26" s="2"/>
      <c r="AG26" s="2"/>
      <c r="AH26" s="6">
        <f t="shared" si="0"/>
        <v>1060</v>
      </c>
    </row>
    <row r="27" spans="1:34" ht="12.75">
      <c r="A27" s="32" t="s">
        <v>316</v>
      </c>
      <c r="B27" s="2"/>
      <c r="C27" s="2"/>
      <c r="D27" s="2"/>
      <c r="E27" s="2">
        <v>7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>
        <v>1</v>
      </c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6">
        <f t="shared" si="0"/>
        <v>8</v>
      </c>
    </row>
    <row r="28" spans="1:34" ht="12.75">
      <c r="A28" s="32" t="s">
        <v>317</v>
      </c>
      <c r="B28" s="2"/>
      <c r="C28" s="2"/>
      <c r="D28" s="2">
        <v>32</v>
      </c>
      <c r="E28" s="2">
        <v>21</v>
      </c>
      <c r="F28" s="2"/>
      <c r="G28" s="2"/>
      <c r="H28" s="2">
        <v>1</v>
      </c>
      <c r="I28" s="2"/>
      <c r="J28" s="2"/>
      <c r="K28" s="2"/>
      <c r="L28" s="2"/>
      <c r="M28" s="2"/>
      <c r="N28" s="2"/>
      <c r="O28" s="2">
        <v>7</v>
      </c>
      <c r="P28" s="2"/>
      <c r="Q28" s="2">
        <v>4</v>
      </c>
      <c r="R28" s="2"/>
      <c r="S28" s="2"/>
      <c r="T28" s="2"/>
      <c r="U28" s="2"/>
      <c r="V28" s="2"/>
      <c r="W28" s="2"/>
      <c r="X28" s="2"/>
      <c r="Y28" s="2"/>
      <c r="Z28" s="2"/>
      <c r="AA28" s="2">
        <v>3</v>
      </c>
      <c r="AB28" s="2"/>
      <c r="AC28" s="2"/>
      <c r="AD28" s="2"/>
      <c r="AE28" s="2"/>
      <c r="AF28" s="2"/>
      <c r="AG28" s="2"/>
      <c r="AH28" s="6">
        <f t="shared" si="0"/>
        <v>68</v>
      </c>
    </row>
    <row r="29" spans="1:34" ht="12.75">
      <c r="A29" s="33" t="s">
        <v>318</v>
      </c>
      <c r="B29" s="2"/>
      <c r="C29" s="2"/>
      <c r="D29" s="2">
        <v>50</v>
      </c>
      <c r="E29" s="2">
        <v>14</v>
      </c>
      <c r="F29" s="2"/>
      <c r="G29" s="2"/>
      <c r="H29" s="2"/>
      <c r="I29" s="2"/>
      <c r="J29" s="2"/>
      <c r="K29" s="2"/>
      <c r="L29" s="2"/>
      <c r="M29" s="2"/>
      <c r="N29" s="2"/>
      <c r="O29" s="2">
        <v>3</v>
      </c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6">
        <f t="shared" si="0"/>
        <v>67</v>
      </c>
    </row>
    <row r="30" spans="1:34" ht="12.75">
      <c r="A30" s="32" t="s">
        <v>319</v>
      </c>
      <c r="B30" s="2"/>
      <c r="C30" s="2"/>
      <c r="D30" s="2">
        <v>26</v>
      </c>
      <c r="E30" s="2">
        <v>47</v>
      </c>
      <c r="F30" s="2">
        <v>6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>
        <v>1</v>
      </c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6">
        <f t="shared" si="0"/>
        <v>80</v>
      </c>
    </row>
    <row r="31" spans="1:34" ht="12.75">
      <c r="A31" s="32" t="s">
        <v>320</v>
      </c>
      <c r="B31" s="2"/>
      <c r="C31" s="2"/>
      <c r="D31" s="2">
        <v>3</v>
      </c>
      <c r="E31" s="2">
        <v>3</v>
      </c>
      <c r="F31" s="2">
        <v>1</v>
      </c>
      <c r="G31" s="2"/>
      <c r="H31" s="2">
        <v>1</v>
      </c>
      <c r="I31" s="2"/>
      <c r="J31" s="2"/>
      <c r="K31" s="2"/>
      <c r="L31" s="2"/>
      <c r="M31" s="2"/>
      <c r="N31" s="2"/>
      <c r="O31" s="2"/>
      <c r="P31" s="2"/>
      <c r="Q31" s="2">
        <v>12</v>
      </c>
      <c r="R31" s="2"/>
      <c r="S31" s="2"/>
      <c r="T31" s="2"/>
      <c r="U31" s="2"/>
      <c r="V31" s="2"/>
      <c r="W31" s="2"/>
      <c r="X31" s="2">
        <v>3</v>
      </c>
      <c r="Y31" s="2"/>
      <c r="Z31" s="2"/>
      <c r="AA31" s="2"/>
      <c r="AB31" s="2"/>
      <c r="AC31" s="2"/>
      <c r="AD31" s="2"/>
      <c r="AE31" s="2"/>
      <c r="AF31" s="2"/>
      <c r="AG31" s="2"/>
      <c r="AH31" s="6">
        <f t="shared" si="0"/>
        <v>23</v>
      </c>
    </row>
    <row r="32" spans="1:34" ht="12.75">
      <c r="A32" s="32" t="s">
        <v>321</v>
      </c>
      <c r="B32" s="2"/>
      <c r="C32" s="2">
        <v>1</v>
      </c>
      <c r="D32" s="3">
        <v>323</v>
      </c>
      <c r="E32" s="3"/>
      <c r="F32" s="3">
        <v>1</v>
      </c>
      <c r="G32" s="3"/>
      <c r="H32" s="3"/>
      <c r="I32" s="3"/>
      <c r="J32" s="2"/>
      <c r="K32" s="2"/>
      <c r="L32" s="2"/>
      <c r="M32" s="2">
        <v>15</v>
      </c>
      <c r="N32" s="2"/>
      <c r="O32" s="2">
        <v>4</v>
      </c>
      <c r="P32" s="3"/>
      <c r="Q32" s="3">
        <v>3</v>
      </c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6">
        <f t="shared" si="0"/>
        <v>347</v>
      </c>
    </row>
    <row r="33" spans="1:34" ht="12.75">
      <c r="A33" s="32" t="s">
        <v>322</v>
      </c>
      <c r="B33" s="2">
        <v>1</v>
      </c>
      <c r="C33" s="2">
        <v>131</v>
      </c>
      <c r="D33" s="2">
        <v>176</v>
      </c>
      <c r="E33" s="2"/>
      <c r="F33" s="2"/>
      <c r="G33" s="2"/>
      <c r="H33" s="2"/>
      <c r="I33" s="2"/>
      <c r="J33" s="2"/>
      <c r="K33" s="2"/>
      <c r="L33" s="2">
        <v>1</v>
      </c>
      <c r="M33" s="2">
        <v>23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>
        <v>3</v>
      </c>
      <c r="AB33" s="2"/>
      <c r="AC33" s="2"/>
      <c r="AD33" s="2"/>
      <c r="AE33" s="2"/>
      <c r="AF33" s="2"/>
      <c r="AG33" s="2"/>
      <c r="AH33" s="6">
        <f t="shared" si="0"/>
        <v>335</v>
      </c>
    </row>
    <row r="34" spans="1:34" ht="12.75">
      <c r="A34" s="32" t="s">
        <v>323</v>
      </c>
      <c r="B34" s="2"/>
      <c r="C34" s="2"/>
      <c r="D34" s="2">
        <v>133</v>
      </c>
      <c r="E34" s="2">
        <v>59</v>
      </c>
      <c r="F34" s="2">
        <v>2</v>
      </c>
      <c r="G34" s="2">
        <v>4</v>
      </c>
      <c r="H34" s="2"/>
      <c r="I34" s="2"/>
      <c r="J34" s="2"/>
      <c r="K34" s="2"/>
      <c r="L34" s="2"/>
      <c r="M34" s="2">
        <v>4</v>
      </c>
      <c r="N34" s="2"/>
      <c r="O34" s="2">
        <v>1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>
        <v>2</v>
      </c>
      <c r="AB34" s="2"/>
      <c r="AC34" s="2"/>
      <c r="AD34" s="2"/>
      <c r="AE34" s="2"/>
      <c r="AF34" s="2"/>
      <c r="AG34" s="2"/>
      <c r="AH34" s="6">
        <f t="shared" si="0"/>
        <v>205</v>
      </c>
    </row>
    <row r="35" spans="1:34" ht="12.75">
      <c r="A35" s="32" t="s">
        <v>324</v>
      </c>
      <c r="B35" s="2"/>
      <c r="C35" s="2"/>
      <c r="D35" s="2">
        <v>29</v>
      </c>
      <c r="E35" s="2">
        <v>19</v>
      </c>
      <c r="F35" s="2"/>
      <c r="G35" s="2"/>
      <c r="H35" s="2">
        <v>1</v>
      </c>
      <c r="I35" s="2"/>
      <c r="J35" s="2"/>
      <c r="K35" s="2"/>
      <c r="L35" s="2"/>
      <c r="M35" s="2"/>
      <c r="N35" s="2"/>
      <c r="O35" s="2">
        <v>7</v>
      </c>
      <c r="P35" s="2"/>
      <c r="Q35" s="2">
        <v>19</v>
      </c>
      <c r="R35" s="2"/>
      <c r="S35" s="2"/>
      <c r="T35" s="2"/>
      <c r="U35" s="2"/>
      <c r="V35" s="2"/>
      <c r="W35" s="2"/>
      <c r="X35" s="2"/>
      <c r="Y35" s="2"/>
      <c r="Z35" s="2"/>
      <c r="AA35" s="2">
        <v>2</v>
      </c>
      <c r="AB35" s="2"/>
      <c r="AC35" s="2"/>
      <c r="AD35" s="2"/>
      <c r="AE35" s="2"/>
      <c r="AF35" s="2"/>
      <c r="AG35" s="2"/>
      <c r="AH35" s="6">
        <f t="shared" si="0"/>
        <v>77</v>
      </c>
    </row>
    <row r="36" spans="1:34" ht="12.75">
      <c r="A36" s="32" t="s">
        <v>325</v>
      </c>
      <c r="B36" s="2"/>
      <c r="C36" s="2">
        <v>1</v>
      </c>
      <c r="D36" s="2"/>
      <c r="E36" s="2">
        <v>1</v>
      </c>
      <c r="F36" s="2"/>
      <c r="G36" s="2">
        <v>1</v>
      </c>
      <c r="H36" s="2"/>
      <c r="I36" s="2"/>
      <c r="J36" s="2"/>
      <c r="K36" s="2"/>
      <c r="L36" s="2"/>
      <c r="M36" s="2"/>
      <c r="N36" s="2">
        <v>1</v>
      </c>
      <c r="O36" s="2">
        <v>1</v>
      </c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6">
        <f t="shared" si="0"/>
        <v>5</v>
      </c>
    </row>
    <row r="37" spans="1:34" ht="12.75">
      <c r="A37" s="32" t="s">
        <v>326</v>
      </c>
      <c r="B37" s="2"/>
      <c r="C37" s="2"/>
      <c r="D37" s="2">
        <v>25</v>
      </c>
      <c r="E37" s="2">
        <v>1</v>
      </c>
      <c r="F37" s="2">
        <v>2</v>
      </c>
      <c r="G37" s="2">
        <v>4</v>
      </c>
      <c r="H37" s="2"/>
      <c r="I37" s="2"/>
      <c r="J37" s="2"/>
      <c r="K37" s="2"/>
      <c r="L37" s="2"/>
      <c r="M37" s="2"/>
      <c r="N37" s="2"/>
      <c r="O37" s="2">
        <v>8</v>
      </c>
      <c r="P37" s="2">
        <v>1</v>
      </c>
      <c r="Q37" s="2">
        <v>8</v>
      </c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6">
        <f t="shared" si="0"/>
        <v>49</v>
      </c>
    </row>
    <row r="38" spans="1:34" ht="12.75">
      <c r="A38" s="32" t="s">
        <v>327</v>
      </c>
      <c r="B38" s="2"/>
      <c r="C38" s="2"/>
      <c r="D38" s="2">
        <v>63</v>
      </c>
      <c r="E38" s="2">
        <v>363</v>
      </c>
      <c r="F38" s="2">
        <v>14</v>
      </c>
      <c r="G38" s="3"/>
      <c r="H38" s="3"/>
      <c r="I38" s="3"/>
      <c r="J38" s="2"/>
      <c r="K38" s="2"/>
      <c r="L38" s="2">
        <v>1</v>
      </c>
      <c r="M38" s="3">
        <v>4</v>
      </c>
      <c r="N38" s="2"/>
      <c r="O38" s="3">
        <v>7</v>
      </c>
      <c r="P38" s="2"/>
      <c r="Q38" s="3">
        <v>10</v>
      </c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6">
        <f t="shared" si="0"/>
        <v>462</v>
      </c>
    </row>
    <row r="39" spans="1:34" ht="12.75">
      <c r="A39" s="32" t="s">
        <v>328</v>
      </c>
      <c r="B39" s="2"/>
      <c r="C39" s="2">
        <v>1</v>
      </c>
      <c r="D39" s="2">
        <v>3</v>
      </c>
      <c r="E39" s="2">
        <v>8</v>
      </c>
      <c r="F39" s="2"/>
      <c r="G39" s="2">
        <v>5</v>
      </c>
      <c r="H39" s="2"/>
      <c r="I39" s="2"/>
      <c r="J39" s="2"/>
      <c r="K39" s="2"/>
      <c r="L39" s="2"/>
      <c r="M39" s="2"/>
      <c r="N39" s="2"/>
      <c r="O39" s="2"/>
      <c r="P39" s="2"/>
      <c r="Q39" s="2">
        <v>3</v>
      </c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6">
        <f t="shared" si="0"/>
        <v>20</v>
      </c>
    </row>
    <row r="40" spans="1:34" ht="12.75">
      <c r="A40" s="32" t="s">
        <v>329</v>
      </c>
      <c r="B40" s="2"/>
      <c r="C40" s="2"/>
      <c r="D40" s="2">
        <v>214</v>
      </c>
      <c r="E40" s="2">
        <v>14</v>
      </c>
      <c r="F40" s="2">
        <v>10</v>
      </c>
      <c r="G40" s="2">
        <v>24</v>
      </c>
      <c r="H40" s="2"/>
      <c r="I40" s="2"/>
      <c r="J40" s="2"/>
      <c r="K40" s="2"/>
      <c r="L40" s="2">
        <v>1</v>
      </c>
      <c r="M40" s="2">
        <v>56</v>
      </c>
      <c r="N40" s="2">
        <v>1</v>
      </c>
      <c r="O40" s="2">
        <v>11</v>
      </c>
      <c r="P40" s="2">
        <v>4</v>
      </c>
      <c r="Q40" s="2"/>
      <c r="R40" s="2"/>
      <c r="S40" s="2"/>
      <c r="T40" s="2"/>
      <c r="U40" s="2"/>
      <c r="V40" s="2"/>
      <c r="W40" s="2"/>
      <c r="X40" s="2"/>
      <c r="Y40" s="2"/>
      <c r="Z40" s="2"/>
      <c r="AA40" s="2">
        <v>1</v>
      </c>
      <c r="AB40" s="2"/>
      <c r="AC40" s="2"/>
      <c r="AD40" s="2"/>
      <c r="AE40" s="2"/>
      <c r="AF40" s="2"/>
      <c r="AG40" s="2"/>
      <c r="AH40" s="6">
        <f t="shared" si="0"/>
        <v>336</v>
      </c>
    </row>
    <row r="41" spans="1:34" ht="12.75">
      <c r="A41" s="32" t="s">
        <v>330</v>
      </c>
      <c r="B41" s="2">
        <v>11</v>
      </c>
      <c r="C41" s="2">
        <v>1</v>
      </c>
      <c r="D41" s="2">
        <v>34</v>
      </c>
      <c r="E41" s="2">
        <v>358</v>
      </c>
      <c r="F41" s="2">
        <v>1</v>
      </c>
      <c r="G41" s="2">
        <v>1</v>
      </c>
      <c r="H41" s="2"/>
      <c r="I41" s="2"/>
      <c r="J41" s="2"/>
      <c r="K41" s="2"/>
      <c r="L41" s="2"/>
      <c r="M41" s="2">
        <v>2</v>
      </c>
      <c r="N41" s="2"/>
      <c r="O41" s="2">
        <v>2</v>
      </c>
      <c r="P41" s="2">
        <v>2</v>
      </c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6">
        <f t="shared" si="0"/>
        <v>412</v>
      </c>
    </row>
    <row r="42" spans="1:34" ht="12.75">
      <c r="A42" s="32" t="s">
        <v>331</v>
      </c>
      <c r="B42" s="2">
        <v>17</v>
      </c>
      <c r="C42" s="2">
        <v>3</v>
      </c>
      <c r="D42" s="2">
        <v>31</v>
      </c>
      <c r="E42" s="2">
        <v>389</v>
      </c>
      <c r="F42" s="2"/>
      <c r="G42" s="2">
        <v>1</v>
      </c>
      <c r="H42" s="2"/>
      <c r="I42" s="2"/>
      <c r="J42" s="2"/>
      <c r="K42" s="2"/>
      <c r="L42" s="2"/>
      <c r="M42" s="2">
        <v>1</v>
      </c>
      <c r="N42" s="2"/>
      <c r="O42" s="2">
        <v>2</v>
      </c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>
        <v>2</v>
      </c>
      <c r="AB42" s="2">
        <v>1</v>
      </c>
      <c r="AC42" s="2"/>
      <c r="AD42" s="2"/>
      <c r="AE42" s="2"/>
      <c r="AF42" s="2"/>
      <c r="AG42" s="2"/>
      <c r="AH42" s="6">
        <f t="shared" si="0"/>
        <v>447</v>
      </c>
    </row>
    <row r="43" spans="1:34" ht="12.75">
      <c r="A43" s="32" t="s">
        <v>332</v>
      </c>
      <c r="B43" s="2"/>
      <c r="C43" s="3">
        <v>4</v>
      </c>
      <c r="D43" s="3">
        <v>235</v>
      </c>
      <c r="E43" s="3">
        <v>70</v>
      </c>
      <c r="F43" s="2"/>
      <c r="G43" s="3">
        <v>3</v>
      </c>
      <c r="H43" s="3">
        <v>4</v>
      </c>
      <c r="I43" s="3"/>
      <c r="J43" s="2"/>
      <c r="K43" s="2"/>
      <c r="L43" s="2">
        <v>1</v>
      </c>
      <c r="M43" s="3">
        <v>12</v>
      </c>
      <c r="N43" s="2">
        <v>1</v>
      </c>
      <c r="O43" s="3">
        <v>3</v>
      </c>
      <c r="P43" s="3"/>
      <c r="Q43" s="2"/>
      <c r="R43" s="2"/>
      <c r="S43" s="2"/>
      <c r="T43" s="2"/>
      <c r="U43" s="2"/>
      <c r="V43" s="2"/>
      <c r="W43" s="2">
        <v>1</v>
      </c>
      <c r="X43" s="2"/>
      <c r="Y43" s="2"/>
      <c r="Z43" s="2">
        <v>1</v>
      </c>
      <c r="AA43" s="3">
        <v>8</v>
      </c>
      <c r="AB43" s="2"/>
      <c r="AC43" s="2"/>
      <c r="AD43" s="2"/>
      <c r="AE43" s="2"/>
      <c r="AF43" s="2"/>
      <c r="AG43" s="2"/>
      <c r="AH43" s="6">
        <f t="shared" si="0"/>
        <v>343</v>
      </c>
    </row>
    <row r="44" spans="1:34" ht="12.75">
      <c r="A44" s="32" t="s">
        <v>333</v>
      </c>
      <c r="B44" s="2"/>
      <c r="C44" s="2"/>
      <c r="D44" s="2"/>
      <c r="E44" s="2">
        <v>11</v>
      </c>
      <c r="F44" s="2"/>
      <c r="G44" s="2">
        <v>1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6">
        <f t="shared" si="0"/>
        <v>12</v>
      </c>
    </row>
    <row r="45" spans="1:34" ht="12.75">
      <c r="A45" s="32" t="s">
        <v>334</v>
      </c>
      <c r="B45" s="2"/>
      <c r="C45" s="2"/>
      <c r="D45" s="2">
        <v>5</v>
      </c>
      <c r="E45" s="2">
        <v>16</v>
      </c>
      <c r="F45" s="2">
        <v>4</v>
      </c>
      <c r="G45" s="2">
        <v>1</v>
      </c>
      <c r="H45" s="2"/>
      <c r="I45" s="2"/>
      <c r="J45" s="2"/>
      <c r="K45" s="2"/>
      <c r="L45" s="2"/>
      <c r="M45" s="2"/>
      <c r="N45" s="2"/>
      <c r="O45" s="2">
        <v>1</v>
      </c>
      <c r="P45" s="2">
        <v>2</v>
      </c>
      <c r="Q45" s="2"/>
      <c r="R45" s="2"/>
      <c r="S45" s="2"/>
      <c r="T45" s="2"/>
      <c r="U45" s="2"/>
      <c r="V45" s="2"/>
      <c r="W45" s="2"/>
      <c r="X45" s="2"/>
      <c r="Y45" s="2"/>
      <c r="Z45" s="2"/>
      <c r="AA45" s="2">
        <v>2</v>
      </c>
      <c r="AB45" s="2"/>
      <c r="AC45" s="2"/>
      <c r="AD45" s="2"/>
      <c r="AE45" s="2"/>
      <c r="AF45" s="2"/>
      <c r="AG45" s="2"/>
      <c r="AH45" s="6">
        <f t="shared" si="0"/>
        <v>31</v>
      </c>
    </row>
    <row r="46" spans="1:34" ht="12.75">
      <c r="A46" s="32" t="s">
        <v>335</v>
      </c>
      <c r="B46" s="2">
        <v>1</v>
      </c>
      <c r="C46" s="2"/>
      <c r="D46" s="2">
        <v>44</v>
      </c>
      <c r="E46" s="2">
        <v>8</v>
      </c>
      <c r="F46" s="2">
        <v>1</v>
      </c>
      <c r="G46" s="2">
        <v>5</v>
      </c>
      <c r="H46" s="2"/>
      <c r="I46" s="2"/>
      <c r="J46" s="2"/>
      <c r="K46" s="2"/>
      <c r="L46" s="2">
        <v>2</v>
      </c>
      <c r="M46" s="2">
        <v>2</v>
      </c>
      <c r="N46" s="2"/>
      <c r="O46" s="2">
        <v>7</v>
      </c>
      <c r="P46" s="2">
        <v>2</v>
      </c>
      <c r="Q46" s="2"/>
      <c r="R46" s="2"/>
      <c r="S46" s="2"/>
      <c r="T46" s="2"/>
      <c r="U46" s="2"/>
      <c r="V46" s="2"/>
      <c r="W46" s="2"/>
      <c r="X46" s="2"/>
      <c r="Y46" s="2"/>
      <c r="Z46" s="2">
        <v>1</v>
      </c>
      <c r="AA46" s="2"/>
      <c r="AB46" s="2">
        <v>1</v>
      </c>
      <c r="AC46" s="2"/>
      <c r="AD46" s="2"/>
      <c r="AE46" s="2"/>
      <c r="AF46" s="2"/>
      <c r="AG46" s="2"/>
      <c r="AH46" s="6">
        <f t="shared" si="0"/>
        <v>74</v>
      </c>
    </row>
    <row r="47" spans="1:34" ht="12.75">
      <c r="A47" s="32" t="s">
        <v>336</v>
      </c>
      <c r="B47" s="2"/>
      <c r="C47" s="2">
        <v>2</v>
      </c>
      <c r="D47" s="2">
        <v>30</v>
      </c>
      <c r="E47" s="2">
        <v>12</v>
      </c>
      <c r="F47" s="2"/>
      <c r="G47" s="2">
        <v>1</v>
      </c>
      <c r="H47" s="2"/>
      <c r="I47" s="2"/>
      <c r="J47" s="2"/>
      <c r="K47" s="2"/>
      <c r="L47" s="2"/>
      <c r="M47" s="2"/>
      <c r="N47" s="2">
        <v>3</v>
      </c>
      <c r="O47" s="2">
        <v>67</v>
      </c>
      <c r="P47" s="2">
        <v>1</v>
      </c>
      <c r="Q47" s="2">
        <v>3</v>
      </c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6">
        <f t="shared" si="0"/>
        <v>119</v>
      </c>
    </row>
    <row r="48" spans="1:34" ht="12.75">
      <c r="A48" s="32" t="s">
        <v>337</v>
      </c>
      <c r="B48" s="2"/>
      <c r="C48" s="2"/>
      <c r="D48" s="2">
        <v>7</v>
      </c>
      <c r="E48" s="2">
        <v>31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>
        <v>1</v>
      </c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6">
        <f t="shared" si="0"/>
        <v>39</v>
      </c>
    </row>
    <row r="49" spans="1:34" ht="12.75">
      <c r="A49" s="32" t="s">
        <v>338</v>
      </c>
      <c r="B49" s="2"/>
      <c r="C49" s="2">
        <v>2</v>
      </c>
      <c r="D49" s="2"/>
      <c r="E49" s="2">
        <v>43</v>
      </c>
      <c r="F49" s="2"/>
      <c r="G49" s="2"/>
      <c r="H49" s="2"/>
      <c r="I49" s="2"/>
      <c r="J49" s="2"/>
      <c r="K49" s="2"/>
      <c r="L49" s="2"/>
      <c r="M49" s="2">
        <v>1</v>
      </c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6">
        <f t="shared" si="0"/>
        <v>46</v>
      </c>
    </row>
    <row r="50" spans="1:34" ht="12.75">
      <c r="A50" s="32" t="s">
        <v>339</v>
      </c>
      <c r="B50" s="2"/>
      <c r="C50" s="2">
        <v>1</v>
      </c>
      <c r="D50" s="2">
        <v>13</v>
      </c>
      <c r="E50" s="2">
        <v>13</v>
      </c>
      <c r="F50" s="2">
        <v>1</v>
      </c>
      <c r="G50" s="2"/>
      <c r="H50" s="2"/>
      <c r="I50" s="2"/>
      <c r="J50" s="2"/>
      <c r="K50" s="2"/>
      <c r="L50" s="2"/>
      <c r="M50" s="2"/>
      <c r="N50" s="2"/>
      <c r="O50" s="2"/>
      <c r="P50" s="2">
        <v>8</v>
      </c>
      <c r="Q50" s="2">
        <v>2</v>
      </c>
      <c r="R50" s="2"/>
      <c r="S50" s="2"/>
      <c r="T50" s="2"/>
      <c r="U50" s="2"/>
      <c r="V50" s="2"/>
      <c r="W50" s="2"/>
      <c r="X50" s="2"/>
      <c r="Y50" s="2"/>
      <c r="Z50" s="2"/>
      <c r="AA50" s="2">
        <v>1</v>
      </c>
      <c r="AB50" s="2"/>
      <c r="AC50" s="2"/>
      <c r="AD50" s="2"/>
      <c r="AE50" s="2"/>
      <c r="AF50" s="2"/>
      <c r="AG50" s="2"/>
      <c r="AH50" s="6">
        <f t="shared" si="0"/>
        <v>39</v>
      </c>
    </row>
    <row r="51" spans="1:34" ht="12.75">
      <c r="A51" s="32" t="s">
        <v>340</v>
      </c>
      <c r="B51" s="2"/>
      <c r="C51" s="2"/>
      <c r="D51" s="2"/>
      <c r="E51" s="2">
        <v>13</v>
      </c>
      <c r="F51" s="2">
        <v>2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6">
        <f t="shared" si="0"/>
        <v>15</v>
      </c>
    </row>
    <row r="52" spans="1:34" ht="12.75">
      <c r="A52" s="32" t="s">
        <v>341</v>
      </c>
      <c r="B52" s="2"/>
      <c r="C52" s="2">
        <v>1</v>
      </c>
      <c r="D52" s="2">
        <v>6</v>
      </c>
      <c r="E52" s="2">
        <v>3</v>
      </c>
      <c r="F52" s="2">
        <v>1</v>
      </c>
      <c r="G52" s="2"/>
      <c r="H52" s="2"/>
      <c r="I52" s="2"/>
      <c r="J52" s="2"/>
      <c r="K52" s="2"/>
      <c r="L52" s="2"/>
      <c r="M52" s="2"/>
      <c r="N52" s="2">
        <v>1</v>
      </c>
      <c r="O52" s="2">
        <v>1</v>
      </c>
      <c r="P52" s="2"/>
      <c r="Q52" s="2">
        <v>3</v>
      </c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6">
        <f t="shared" si="0"/>
        <v>16</v>
      </c>
    </row>
    <row r="53" spans="1:34" ht="12.75">
      <c r="A53" s="32" t="s">
        <v>342</v>
      </c>
      <c r="B53" s="2"/>
      <c r="C53" s="2"/>
      <c r="D53" s="2">
        <v>123</v>
      </c>
      <c r="E53" s="2">
        <v>54</v>
      </c>
      <c r="F53" s="2">
        <v>7</v>
      </c>
      <c r="G53" s="2"/>
      <c r="H53" s="2"/>
      <c r="I53" s="2"/>
      <c r="J53" s="2"/>
      <c r="K53" s="2"/>
      <c r="L53" s="2"/>
      <c r="M53" s="2"/>
      <c r="N53" s="2"/>
      <c r="O53" s="2">
        <v>18</v>
      </c>
      <c r="P53" s="2">
        <v>4</v>
      </c>
      <c r="Q53" s="2">
        <v>16</v>
      </c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>
        <v>1</v>
      </c>
      <c r="AG53" s="2"/>
      <c r="AH53" s="6">
        <f t="shared" si="0"/>
        <v>223</v>
      </c>
    </row>
    <row r="54" spans="1:34" ht="12.75">
      <c r="A54" s="32" t="s">
        <v>343</v>
      </c>
      <c r="B54" s="2"/>
      <c r="C54" s="2"/>
      <c r="D54" s="2">
        <v>9</v>
      </c>
      <c r="E54" s="2">
        <v>1</v>
      </c>
      <c r="F54" s="2"/>
      <c r="G54" s="2">
        <v>1</v>
      </c>
      <c r="H54" s="2"/>
      <c r="I54" s="2"/>
      <c r="J54" s="2"/>
      <c r="K54" s="2"/>
      <c r="L54" s="2"/>
      <c r="M54" s="2"/>
      <c r="N54" s="2"/>
      <c r="O54" s="2">
        <v>3</v>
      </c>
      <c r="P54" s="2"/>
      <c r="Q54" s="2">
        <v>1</v>
      </c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6">
        <f t="shared" si="0"/>
        <v>15</v>
      </c>
    </row>
    <row r="55" spans="1:34" ht="12.75">
      <c r="A55" s="32" t="s">
        <v>344</v>
      </c>
      <c r="B55" s="2">
        <v>1</v>
      </c>
      <c r="C55" s="2"/>
      <c r="D55" s="3">
        <v>13</v>
      </c>
      <c r="E55" s="3">
        <v>24</v>
      </c>
      <c r="F55" s="3">
        <v>5</v>
      </c>
      <c r="G55" s="3">
        <v>16</v>
      </c>
      <c r="H55" s="3"/>
      <c r="I55" s="3"/>
      <c r="J55" s="2"/>
      <c r="K55" s="2"/>
      <c r="L55" s="2"/>
      <c r="M55" s="2">
        <v>31</v>
      </c>
      <c r="N55" s="2">
        <v>2</v>
      </c>
      <c r="O55" s="3">
        <v>9</v>
      </c>
      <c r="P55" s="3">
        <v>3</v>
      </c>
      <c r="Q55" s="2"/>
      <c r="R55" s="2"/>
      <c r="S55" s="2"/>
      <c r="T55" s="2"/>
      <c r="U55" s="2"/>
      <c r="V55" s="2"/>
      <c r="W55" s="2"/>
      <c r="X55" s="2"/>
      <c r="Y55" s="2"/>
      <c r="Z55" s="2">
        <v>1</v>
      </c>
      <c r="AA55" s="2">
        <v>3</v>
      </c>
      <c r="AB55" s="2"/>
      <c r="AC55" s="2"/>
      <c r="AD55" s="2"/>
      <c r="AE55" s="2"/>
      <c r="AF55" s="2"/>
      <c r="AG55" s="2"/>
      <c r="AH55" s="6">
        <f t="shared" si="0"/>
        <v>108</v>
      </c>
    </row>
    <row r="56" spans="1:34" ht="12.75">
      <c r="A56" s="32" t="s">
        <v>345</v>
      </c>
      <c r="B56" s="2"/>
      <c r="C56" s="2">
        <v>3</v>
      </c>
      <c r="D56" s="2">
        <v>26</v>
      </c>
      <c r="E56" s="2">
        <v>76</v>
      </c>
      <c r="F56" s="2">
        <v>2</v>
      </c>
      <c r="G56" s="2"/>
      <c r="H56" s="2"/>
      <c r="I56" s="2"/>
      <c r="J56" s="2"/>
      <c r="K56" s="2"/>
      <c r="L56" s="2"/>
      <c r="M56" s="2"/>
      <c r="N56" s="2">
        <v>3</v>
      </c>
      <c r="O56" s="2"/>
      <c r="P56" s="2">
        <v>1</v>
      </c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>
        <v>1</v>
      </c>
      <c r="AG56" s="2"/>
      <c r="AH56" s="6">
        <f t="shared" si="0"/>
        <v>112</v>
      </c>
    </row>
    <row r="57" spans="1:34" ht="12.75">
      <c r="A57" s="32" t="s">
        <v>346</v>
      </c>
      <c r="B57" s="2"/>
      <c r="C57" s="2"/>
      <c r="D57" s="2"/>
      <c r="E57" s="2">
        <v>7</v>
      </c>
      <c r="F57" s="2">
        <v>8</v>
      </c>
      <c r="G57" s="2"/>
      <c r="H57" s="2">
        <v>31</v>
      </c>
      <c r="I57" s="2"/>
      <c r="J57" s="2"/>
      <c r="K57" s="2"/>
      <c r="L57" s="2"/>
      <c r="M57" s="2"/>
      <c r="N57" s="2"/>
      <c r="O57" s="2"/>
      <c r="P57" s="2">
        <v>1</v>
      </c>
      <c r="Q57" s="2">
        <v>3</v>
      </c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6">
        <f t="shared" si="0"/>
        <v>50</v>
      </c>
    </row>
    <row r="58" spans="1:34" ht="12.75">
      <c r="A58" s="32" t="s">
        <v>347</v>
      </c>
      <c r="B58" s="2"/>
      <c r="C58" s="2">
        <v>1</v>
      </c>
      <c r="D58" s="2">
        <v>221</v>
      </c>
      <c r="E58" s="2">
        <v>123</v>
      </c>
      <c r="F58" s="2">
        <v>3</v>
      </c>
      <c r="G58" s="2">
        <v>12</v>
      </c>
      <c r="H58" s="2"/>
      <c r="I58" s="2"/>
      <c r="J58" s="2"/>
      <c r="K58" s="2">
        <v>1</v>
      </c>
      <c r="L58" s="2">
        <v>1</v>
      </c>
      <c r="M58" s="2">
        <v>61</v>
      </c>
      <c r="N58" s="2"/>
      <c r="O58" s="2">
        <v>27</v>
      </c>
      <c r="P58" s="2">
        <v>14</v>
      </c>
      <c r="Q58" s="2"/>
      <c r="R58" s="2"/>
      <c r="S58" s="2">
        <v>1</v>
      </c>
      <c r="T58" s="2"/>
      <c r="U58" s="2"/>
      <c r="V58" s="2"/>
      <c r="W58" s="2"/>
      <c r="X58" s="2"/>
      <c r="Y58" s="2"/>
      <c r="Z58" s="2"/>
      <c r="AA58" s="2">
        <v>4</v>
      </c>
      <c r="AB58" s="2"/>
      <c r="AC58" s="2"/>
      <c r="AD58" s="2"/>
      <c r="AE58" s="2"/>
      <c r="AF58" s="2"/>
      <c r="AG58" s="2"/>
      <c r="AH58" s="6">
        <f t="shared" si="0"/>
        <v>469</v>
      </c>
    </row>
    <row r="59" spans="1:34" ht="12.75">
      <c r="A59" s="32" t="s">
        <v>348</v>
      </c>
      <c r="B59" s="2">
        <v>1</v>
      </c>
      <c r="C59" s="2"/>
      <c r="D59" s="3">
        <v>21</v>
      </c>
      <c r="E59" s="3">
        <v>22</v>
      </c>
      <c r="F59" s="3">
        <v>2</v>
      </c>
      <c r="G59" s="3">
        <v>2</v>
      </c>
      <c r="H59" s="3">
        <v>19</v>
      </c>
      <c r="I59" s="3"/>
      <c r="J59" s="2"/>
      <c r="K59" s="2"/>
      <c r="L59" s="2">
        <v>2</v>
      </c>
      <c r="M59" s="2"/>
      <c r="N59" s="2">
        <v>2</v>
      </c>
      <c r="O59" s="2">
        <v>66</v>
      </c>
      <c r="P59" s="3">
        <v>4</v>
      </c>
      <c r="Q59" s="3">
        <v>35</v>
      </c>
      <c r="R59" s="2"/>
      <c r="S59" s="2"/>
      <c r="T59" s="2"/>
      <c r="U59" s="2"/>
      <c r="V59" s="2"/>
      <c r="W59" s="2"/>
      <c r="X59" s="2"/>
      <c r="Y59" s="2">
        <v>2</v>
      </c>
      <c r="Z59" s="2"/>
      <c r="AA59" s="2"/>
      <c r="AB59" s="2"/>
      <c r="AC59" s="2"/>
      <c r="AD59" s="2"/>
      <c r="AE59" s="2"/>
      <c r="AF59" s="2"/>
      <c r="AG59" s="2"/>
      <c r="AH59" s="6">
        <f t="shared" si="0"/>
        <v>178</v>
      </c>
    </row>
    <row r="60" spans="1:34" ht="12.75">
      <c r="A60" s="32" t="s">
        <v>349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>
        <v>18</v>
      </c>
      <c r="N60" s="2"/>
      <c r="O60" s="2"/>
      <c r="P60" s="2">
        <v>3</v>
      </c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6">
        <f t="shared" si="0"/>
        <v>21</v>
      </c>
    </row>
    <row r="61" spans="1:34" ht="12.75">
      <c r="A61" s="32" t="s">
        <v>350</v>
      </c>
      <c r="B61" s="2"/>
      <c r="C61" s="2">
        <v>1</v>
      </c>
      <c r="D61" s="2">
        <v>128</v>
      </c>
      <c r="E61" s="2">
        <v>254</v>
      </c>
      <c r="F61" s="2">
        <v>48</v>
      </c>
      <c r="G61" s="2">
        <v>2</v>
      </c>
      <c r="H61" s="2"/>
      <c r="I61" s="2"/>
      <c r="J61" s="2"/>
      <c r="K61" s="2"/>
      <c r="L61" s="2"/>
      <c r="M61" s="2">
        <v>15</v>
      </c>
      <c r="N61" s="2">
        <v>1</v>
      </c>
      <c r="O61" s="2">
        <v>3</v>
      </c>
      <c r="P61" s="2">
        <v>4</v>
      </c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>
        <v>2</v>
      </c>
      <c r="AC61" s="2"/>
      <c r="AD61" s="2"/>
      <c r="AE61" s="2"/>
      <c r="AF61" s="2"/>
      <c r="AG61" s="2"/>
      <c r="AH61" s="6">
        <f t="shared" si="0"/>
        <v>458</v>
      </c>
    </row>
    <row r="62" spans="1:34" ht="12.75">
      <c r="A62" s="32" t="s">
        <v>351</v>
      </c>
      <c r="B62" s="2"/>
      <c r="C62" s="2">
        <v>1</v>
      </c>
      <c r="D62" s="2">
        <v>62</v>
      </c>
      <c r="E62" s="2">
        <v>53</v>
      </c>
      <c r="F62" s="2">
        <v>3</v>
      </c>
      <c r="G62" s="2">
        <v>3</v>
      </c>
      <c r="H62" s="2"/>
      <c r="I62" s="2"/>
      <c r="J62" s="2"/>
      <c r="K62" s="2"/>
      <c r="L62" s="2">
        <v>3</v>
      </c>
      <c r="M62" s="2">
        <v>50</v>
      </c>
      <c r="N62" s="2">
        <v>1</v>
      </c>
      <c r="O62" s="2">
        <v>17</v>
      </c>
      <c r="P62" s="2">
        <v>9</v>
      </c>
      <c r="Q62" s="2">
        <v>1</v>
      </c>
      <c r="R62" s="2">
        <v>3</v>
      </c>
      <c r="S62" s="2"/>
      <c r="T62" s="2"/>
      <c r="U62" s="2"/>
      <c r="V62" s="2"/>
      <c r="W62" s="2">
        <v>1</v>
      </c>
      <c r="X62" s="2"/>
      <c r="Y62" s="2"/>
      <c r="Z62" s="2"/>
      <c r="AA62" s="2">
        <v>8</v>
      </c>
      <c r="AB62" s="2"/>
      <c r="AC62" s="2"/>
      <c r="AD62" s="2"/>
      <c r="AE62" s="2"/>
      <c r="AF62" s="2">
        <v>6</v>
      </c>
      <c r="AG62" s="2"/>
      <c r="AH62" s="6">
        <f t="shared" si="0"/>
        <v>221</v>
      </c>
    </row>
    <row r="63" spans="1:34" ht="12.75">
      <c r="A63" s="32" t="s">
        <v>352</v>
      </c>
      <c r="B63" s="2">
        <v>1</v>
      </c>
      <c r="C63" s="2"/>
      <c r="D63" s="2"/>
      <c r="E63" s="2"/>
      <c r="F63" s="2"/>
      <c r="G63" s="2"/>
      <c r="H63" s="2"/>
      <c r="I63" s="2"/>
      <c r="J63" s="2"/>
      <c r="K63" s="2"/>
      <c r="L63" s="2">
        <v>1</v>
      </c>
      <c r="M63" s="2"/>
      <c r="N63" s="2"/>
      <c r="O63" s="2"/>
      <c r="P63" s="2">
        <v>11</v>
      </c>
      <c r="Q63" s="2"/>
      <c r="R63" s="2"/>
      <c r="S63" s="2"/>
      <c r="T63" s="2"/>
      <c r="U63" s="2"/>
      <c r="V63" s="2"/>
      <c r="W63" s="2"/>
      <c r="X63" s="2"/>
      <c r="Y63" s="2">
        <v>1</v>
      </c>
      <c r="Z63" s="2"/>
      <c r="AA63" s="2"/>
      <c r="AB63" s="2"/>
      <c r="AC63" s="2"/>
      <c r="AD63" s="2"/>
      <c r="AE63" s="2"/>
      <c r="AF63" s="2"/>
      <c r="AG63" s="2"/>
      <c r="AH63" s="6">
        <f t="shared" si="0"/>
        <v>14</v>
      </c>
    </row>
    <row r="64" spans="1:34" ht="12.75">
      <c r="A64" s="32" t="s">
        <v>353</v>
      </c>
      <c r="B64" s="2">
        <v>1</v>
      </c>
      <c r="C64" s="2">
        <v>4</v>
      </c>
      <c r="D64" s="2">
        <v>30</v>
      </c>
      <c r="E64" s="2">
        <v>37</v>
      </c>
      <c r="F64" s="2"/>
      <c r="G64" s="2">
        <v>5</v>
      </c>
      <c r="H64" s="2"/>
      <c r="I64" s="2"/>
      <c r="J64" s="2"/>
      <c r="K64" s="2"/>
      <c r="L64" s="2"/>
      <c r="M64" s="2">
        <v>11</v>
      </c>
      <c r="N64" s="2"/>
      <c r="O64" s="2"/>
      <c r="P64" s="2">
        <v>2</v>
      </c>
      <c r="Q64" s="2">
        <v>1</v>
      </c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6">
        <f t="shared" si="0"/>
        <v>91</v>
      </c>
    </row>
    <row r="65" spans="1:34" ht="12.75">
      <c r="A65" s="32" t="s">
        <v>354</v>
      </c>
      <c r="B65" s="2"/>
      <c r="C65" s="2"/>
      <c r="D65" s="2">
        <v>1</v>
      </c>
      <c r="E65" s="2">
        <v>7</v>
      </c>
      <c r="F65" s="2"/>
      <c r="G65" s="2">
        <v>1</v>
      </c>
      <c r="H65" s="2">
        <v>42</v>
      </c>
      <c r="I65" s="2"/>
      <c r="J65" s="2"/>
      <c r="K65" s="2"/>
      <c r="L65" s="2"/>
      <c r="M65" s="2"/>
      <c r="N65" s="2"/>
      <c r="O65" s="2">
        <v>1</v>
      </c>
      <c r="P65" s="2">
        <v>1</v>
      </c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6">
        <f t="shared" si="0"/>
        <v>53</v>
      </c>
    </row>
    <row r="66" spans="1:34" ht="12.75">
      <c r="A66" s="32" t="s">
        <v>355</v>
      </c>
      <c r="B66" s="2"/>
      <c r="C66" s="2"/>
      <c r="D66" s="2"/>
      <c r="E66" s="3">
        <v>1</v>
      </c>
      <c r="F66" s="2">
        <v>1</v>
      </c>
      <c r="G66" s="3">
        <v>1</v>
      </c>
      <c r="H66" s="3">
        <v>2</v>
      </c>
      <c r="I66" s="3"/>
      <c r="J66" s="2"/>
      <c r="K66" s="2"/>
      <c r="L66" s="2"/>
      <c r="M66" s="2"/>
      <c r="N66" s="2"/>
      <c r="O66" s="2">
        <v>7</v>
      </c>
      <c r="P66" s="2"/>
      <c r="Q66" s="2">
        <v>1</v>
      </c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6">
        <f t="shared" si="0"/>
        <v>13</v>
      </c>
    </row>
    <row r="67" spans="1:34" ht="12.75">
      <c r="A67" s="32" t="s">
        <v>356</v>
      </c>
      <c r="B67" s="2"/>
      <c r="C67" s="2">
        <v>1</v>
      </c>
      <c r="D67" s="2">
        <v>4</v>
      </c>
      <c r="E67" s="2">
        <v>7</v>
      </c>
      <c r="F67" s="2"/>
      <c r="G67" s="3">
        <v>1</v>
      </c>
      <c r="H67" s="2"/>
      <c r="I67" s="2"/>
      <c r="J67" s="2"/>
      <c r="K67" s="2"/>
      <c r="L67" s="2"/>
      <c r="M67" s="2"/>
      <c r="N67" s="2"/>
      <c r="O67" s="2">
        <v>3</v>
      </c>
      <c r="P67" s="2">
        <v>1</v>
      </c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6">
        <f t="shared" si="0"/>
        <v>17</v>
      </c>
    </row>
    <row r="68" spans="1:34" ht="12.75">
      <c r="A68" s="32" t="s">
        <v>357</v>
      </c>
      <c r="B68" s="2"/>
      <c r="C68" s="2"/>
      <c r="D68" s="2"/>
      <c r="E68" s="2">
        <v>2</v>
      </c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6">
        <f t="shared" si="0"/>
        <v>2</v>
      </c>
    </row>
    <row r="69" spans="1:34" ht="12.75">
      <c r="A69" s="32" t="s">
        <v>358</v>
      </c>
      <c r="B69" s="2">
        <v>7</v>
      </c>
      <c r="C69" s="2">
        <v>4</v>
      </c>
      <c r="D69" s="2">
        <v>79</v>
      </c>
      <c r="E69" s="3">
        <v>136</v>
      </c>
      <c r="F69" s="2">
        <v>2</v>
      </c>
      <c r="G69" s="3">
        <v>7</v>
      </c>
      <c r="H69" s="3"/>
      <c r="I69" s="3"/>
      <c r="J69" s="2"/>
      <c r="K69" s="2"/>
      <c r="L69" s="2"/>
      <c r="M69" s="2">
        <v>9</v>
      </c>
      <c r="N69" s="2">
        <v>3</v>
      </c>
      <c r="O69" s="2">
        <v>5</v>
      </c>
      <c r="P69" s="3">
        <v>5</v>
      </c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>
        <v>1</v>
      </c>
      <c r="AG69" s="2"/>
      <c r="AH69" s="6">
        <f t="shared" si="0"/>
        <v>258</v>
      </c>
    </row>
    <row r="70" spans="1:34" ht="12.75">
      <c r="A70" s="32" t="s">
        <v>359</v>
      </c>
      <c r="B70" s="2">
        <v>1</v>
      </c>
      <c r="C70" s="2">
        <v>4</v>
      </c>
      <c r="D70" s="2">
        <v>779</v>
      </c>
      <c r="E70" s="2">
        <v>95</v>
      </c>
      <c r="F70" s="2">
        <v>4</v>
      </c>
      <c r="G70" s="2">
        <v>14</v>
      </c>
      <c r="H70" s="2">
        <v>34</v>
      </c>
      <c r="I70" s="2"/>
      <c r="J70" s="2"/>
      <c r="K70" s="2"/>
      <c r="L70" s="2">
        <v>8</v>
      </c>
      <c r="M70" s="2">
        <v>18</v>
      </c>
      <c r="N70" s="2"/>
      <c r="O70" s="2">
        <v>29</v>
      </c>
      <c r="P70" s="2">
        <v>42</v>
      </c>
      <c r="Q70" s="2"/>
      <c r="R70" s="2">
        <v>2</v>
      </c>
      <c r="S70" s="2"/>
      <c r="T70" s="2"/>
      <c r="U70" s="2"/>
      <c r="V70" s="2"/>
      <c r="W70" s="2"/>
      <c r="X70" s="2"/>
      <c r="Y70" s="2"/>
      <c r="Z70" s="2">
        <v>1</v>
      </c>
      <c r="AA70" s="2">
        <v>16</v>
      </c>
      <c r="AB70" s="2">
        <v>1</v>
      </c>
      <c r="AC70" s="2"/>
      <c r="AD70" s="2"/>
      <c r="AE70" s="2"/>
      <c r="AF70" s="2">
        <v>1</v>
      </c>
      <c r="AG70" s="2"/>
      <c r="AH70" s="6">
        <f t="shared" si="0"/>
        <v>1049</v>
      </c>
    </row>
    <row r="71" spans="1:34" ht="12.75">
      <c r="A71" s="32" t="s">
        <v>360</v>
      </c>
      <c r="B71" s="2">
        <v>1</v>
      </c>
      <c r="C71" s="2">
        <v>3</v>
      </c>
      <c r="D71" s="2">
        <v>81</v>
      </c>
      <c r="E71" s="2">
        <v>36</v>
      </c>
      <c r="F71" s="2">
        <v>1</v>
      </c>
      <c r="G71" s="2">
        <v>19</v>
      </c>
      <c r="H71" s="2"/>
      <c r="I71" s="2"/>
      <c r="J71" s="2"/>
      <c r="K71" s="2"/>
      <c r="L71" s="2"/>
      <c r="M71" s="2">
        <v>9</v>
      </c>
      <c r="N71" s="2"/>
      <c r="O71" s="2">
        <v>11</v>
      </c>
      <c r="P71" s="2">
        <v>2</v>
      </c>
      <c r="Q71" s="2"/>
      <c r="R71" s="2"/>
      <c r="S71" s="2"/>
      <c r="T71" s="2"/>
      <c r="U71" s="2"/>
      <c r="V71" s="2"/>
      <c r="W71" s="2"/>
      <c r="X71" s="2"/>
      <c r="Y71" s="2"/>
      <c r="Z71" s="2"/>
      <c r="AA71" s="2">
        <v>3</v>
      </c>
      <c r="AB71" s="2">
        <v>3</v>
      </c>
      <c r="AC71" s="2"/>
      <c r="AD71" s="2"/>
      <c r="AE71" s="2"/>
      <c r="AF71" s="2"/>
      <c r="AG71" s="2"/>
      <c r="AH71" s="6">
        <f t="shared" si="0"/>
        <v>169</v>
      </c>
    </row>
    <row r="72" spans="1:34" ht="12.75">
      <c r="A72" s="32" t="s">
        <v>361</v>
      </c>
      <c r="B72" s="2">
        <v>1</v>
      </c>
      <c r="C72" s="2">
        <v>6</v>
      </c>
      <c r="D72" s="2">
        <v>469</v>
      </c>
      <c r="E72" s="2">
        <v>143</v>
      </c>
      <c r="F72" s="2">
        <v>5</v>
      </c>
      <c r="G72" s="2">
        <v>18</v>
      </c>
      <c r="H72" s="2">
        <v>23</v>
      </c>
      <c r="I72" s="2"/>
      <c r="J72" s="2"/>
      <c r="K72" s="2">
        <v>1</v>
      </c>
      <c r="L72" s="2">
        <v>2</v>
      </c>
      <c r="M72" s="2">
        <v>9</v>
      </c>
      <c r="N72" s="2">
        <v>2</v>
      </c>
      <c r="O72" s="2">
        <v>11</v>
      </c>
      <c r="P72" s="2">
        <v>35</v>
      </c>
      <c r="Q72" s="2">
        <v>2</v>
      </c>
      <c r="R72" s="2"/>
      <c r="S72" s="2">
        <v>1</v>
      </c>
      <c r="T72" s="2"/>
      <c r="U72" s="2"/>
      <c r="V72" s="2"/>
      <c r="W72" s="2"/>
      <c r="X72" s="2"/>
      <c r="Y72" s="2">
        <v>3</v>
      </c>
      <c r="Z72" s="2"/>
      <c r="AA72" s="2">
        <v>4</v>
      </c>
      <c r="AB72" s="2">
        <v>1</v>
      </c>
      <c r="AC72" s="2"/>
      <c r="AD72" s="2"/>
      <c r="AE72" s="2">
        <v>1</v>
      </c>
      <c r="AF72" s="2">
        <v>4</v>
      </c>
      <c r="AG72" s="2"/>
      <c r="AH72" s="6">
        <f t="shared" si="0"/>
        <v>741</v>
      </c>
    </row>
    <row r="73" spans="1:34" ht="12.75">
      <c r="A73" s="32" t="s">
        <v>362</v>
      </c>
      <c r="B73" s="2"/>
      <c r="C73" s="2"/>
      <c r="D73" s="2"/>
      <c r="E73" s="3">
        <v>1</v>
      </c>
      <c r="F73" s="2"/>
      <c r="G73" s="3">
        <v>1</v>
      </c>
      <c r="H73" s="3"/>
      <c r="I73" s="3"/>
      <c r="J73" s="2"/>
      <c r="K73" s="2"/>
      <c r="L73" s="2"/>
      <c r="M73" s="2"/>
      <c r="N73" s="2"/>
      <c r="O73" s="2"/>
      <c r="P73" s="3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6">
        <f t="shared" si="0"/>
        <v>2</v>
      </c>
    </row>
    <row r="74" spans="1:34" ht="12.75">
      <c r="A74" s="32" t="s">
        <v>363</v>
      </c>
      <c r="B74" s="2"/>
      <c r="C74" s="2"/>
      <c r="D74" s="2"/>
      <c r="E74" s="2">
        <v>1</v>
      </c>
      <c r="F74" s="2"/>
      <c r="G74" s="2">
        <v>1</v>
      </c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6">
        <f aca="true" t="shared" si="1" ref="AH74:AH137">SUM(B74:AF74)</f>
        <v>2</v>
      </c>
    </row>
    <row r="75" spans="1:34" ht="12.75">
      <c r="A75" s="33" t="s">
        <v>364</v>
      </c>
      <c r="B75" s="2">
        <v>1</v>
      </c>
      <c r="C75" s="2">
        <v>35</v>
      </c>
      <c r="D75" s="2">
        <v>1200</v>
      </c>
      <c r="E75" s="2">
        <v>578</v>
      </c>
      <c r="F75" s="2">
        <v>3</v>
      </c>
      <c r="G75" s="2">
        <v>121</v>
      </c>
      <c r="H75" s="2">
        <v>19</v>
      </c>
      <c r="I75" s="2"/>
      <c r="J75" s="2">
        <v>2</v>
      </c>
      <c r="K75" s="2">
        <v>2</v>
      </c>
      <c r="L75" s="2"/>
      <c r="M75" s="2">
        <v>5</v>
      </c>
      <c r="N75" s="2">
        <v>1</v>
      </c>
      <c r="O75" s="2">
        <v>19</v>
      </c>
      <c r="P75" s="2">
        <v>7</v>
      </c>
      <c r="Q75" s="2"/>
      <c r="R75" s="2"/>
      <c r="S75" s="2">
        <v>2</v>
      </c>
      <c r="T75" s="2"/>
      <c r="U75" s="2"/>
      <c r="V75" s="2"/>
      <c r="W75" s="2"/>
      <c r="X75" s="2"/>
      <c r="Y75" s="2">
        <v>1</v>
      </c>
      <c r="Z75" s="2"/>
      <c r="AA75" s="2">
        <v>7</v>
      </c>
      <c r="AB75" s="2"/>
      <c r="AC75" s="2"/>
      <c r="AD75" s="2"/>
      <c r="AE75" s="2">
        <v>1</v>
      </c>
      <c r="AF75" s="2"/>
      <c r="AG75" s="2"/>
      <c r="AH75" s="6">
        <f t="shared" si="1"/>
        <v>2004</v>
      </c>
    </row>
    <row r="76" spans="1:34" ht="12.75">
      <c r="A76" s="32" t="s">
        <v>365</v>
      </c>
      <c r="B76" s="2"/>
      <c r="C76" s="2">
        <v>2</v>
      </c>
      <c r="D76" s="2">
        <v>1170</v>
      </c>
      <c r="E76" s="2">
        <v>273</v>
      </c>
      <c r="F76" s="2">
        <v>10</v>
      </c>
      <c r="G76" s="2">
        <v>9</v>
      </c>
      <c r="H76" s="2"/>
      <c r="I76" s="2"/>
      <c r="J76" s="2"/>
      <c r="K76" s="2"/>
      <c r="L76" s="2">
        <v>12</v>
      </c>
      <c r="M76" s="2">
        <v>12</v>
      </c>
      <c r="N76" s="2">
        <v>17</v>
      </c>
      <c r="O76" s="2">
        <v>10</v>
      </c>
      <c r="P76" s="2">
        <v>12</v>
      </c>
      <c r="Q76" s="2">
        <v>10</v>
      </c>
      <c r="R76" s="2"/>
      <c r="S76" s="2"/>
      <c r="T76" s="2"/>
      <c r="U76" s="2"/>
      <c r="V76" s="2"/>
      <c r="W76" s="2">
        <v>4</v>
      </c>
      <c r="X76" s="2"/>
      <c r="Y76" s="2"/>
      <c r="Z76" s="2"/>
      <c r="AA76" s="2">
        <v>4</v>
      </c>
      <c r="AB76" s="2"/>
      <c r="AC76" s="2"/>
      <c r="AD76" s="2"/>
      <c r="AE76" s="2"/>
      <c r="AF76" s="2"/>
      <c r="AG76" s="2"/>
      <c r="AH76" s="6">
        <f t="shared" si="1"/>
        <v>1545</v>
      </c>
    </row>
    <row r="77" spans="1:34" ht="12.75">
      <c r="A77" s="32" t="s">
        <v>366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>
        <v>1</v>
      </c>
      <c r="P77" s="2">
        <v>4</v>
      </c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6">
        <f t="shared" si="1"/>
        <v>5</v>
      </c>
    </row>
    <row r="78" spans="1:34" ht="12.75">
      <c r="A78" s="32" t="s">
        <v>367</v>
      </c>
      <c r="B78" s="2"/>
      <c r="C78" s="2">
        <v>14</v>
      </c>
      <c r="D78" s="2">
        <v>18</v>
      </c>
      <c r="E78" s="2">
        <v>7</v>
      </c>
      <c r="F78" s="2"/>
      <c r="G78" s="2">
        <v>3</v>
      </c>
      <c r="H78" s="2"/>
      <c r="I78" s="2"/>
      <c r="J78" s="2"/>
      <c r="K78" s="2"/>
      <c r="L78" s="2"/>
      <c r="M78" s="2"/>
      <c r="N78" s="2"/>
      <c r="O78" s="2"/>
      <c r="P78" s="2">
        <v>4</v>
      </c>
      <c r="Q78" s="2">
        <v>1</v>
      </c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6">
        <f t="shared" si="1"/>
        <v>47</v>
      </c>
    </row>
    <row r="79" spans="1:34" ht="12.75">
      <c r="A79" s="33" t="s">
        <v>368</v>
      </c>
      <c r="B79" s="2"/>
      <c r="C79" s="2"/>
      <c r="D79" s="2">
        <v>45</v>
      </c>
      <c r="E79" s="3">
        <v>32</v>
      </c>
      <c r="F79" s="2"/>
      <c r="G79" s="3"/>
      <c r="H79" s="3"/>
      <c r="I79" s="3"/>
      <c r="J79" s="2"/>
      <c r="K79" s="2"/>
      <c r="L79" s="2"/>
      <c r="M79" s="2"/>
      <c r="N79" s="2"/>
      <c r="O79" s="2">
        <v>2</v>
      </c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>
        <v>1</v>
      </c>
      <c r="AB79" s="2"/>
      <c r="AC79" s="2"/>
      <c r="AD79" s="2"/>
      <c r="AE79" s="2">
        <v>1</v>
      </c>
      <c r="AF79" s="2"/>
      <c r="AG79" s="2"/>
      <c r="AH79" s="6">
        <f t="shared" si="1"/>
        <v>81</v>
      </c>
    </row>
    <row r="80" spans="1:34" ht="12.75">
      <c r="A80" s="32" t="s">
        <v>369</v>
      </c>
      <c r="B80" s="2"/>
      <c r="C80" s="2"/>
      <c r="D80" s="2"/>
      <c r="E80" s="2"/>
      <c r="F80" s="2"/>
      <c r="G80" s="2">
        <v>2</v>
      </c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6">
        <f t="shared" si="1"/>
        <v>2</v>
      </c>
    </row>
    <row r="81" spans="1:34" ht="12.75">
      <c r="A81" s="32" t="s">
        <v>370</v>
      </c>
      <c r="B81" s="2"/>
      <c r="C81" s="2"/>
      <c r="D81" s="2">
        <v>41</v>
      </c>
      <c r="E81" s="2">
        <v>94</v>
      </c>
      <c r="F81" s="2"/>
      <c r="G81" s="2">
        <v>4</v>
      </c>
      <c r="H81" s="2"/>
      <c r="I81" s="2"/>
      <c r="J81" s="2">
        <v>1</v>
      </c>
      <c r="K81" s="2"/>
      <c r="L81" s="2"/>
      <c r="M81" s="2"/>
      <c r="N81" s="2"/>
      <c r="O81" s="2">
        <v>1</v>
      </c>
      <c r="P81" s="2">
        <v>12</v>
      </c>
      <c r="Q81" s="2"/>
      <c r="R81" s="2"/>
      <c r="S81" s="2"/>
      <c r="T81" s="2"/>
      <c r="U81" s="2"/>
      <c r="V81" s="2"/>
      <c r="W81" s="2"/>
      <c r="X81" s="2"/>
      <c r="Y81" s="2"/>
      <c r="Z81" s="2">
        <v>1</v>
      </c>
      <c r="AA81" s="2"/>
      <c r="AB81" s="2"/>
      <c r="AC81" s="2"/>
      <c r="AD81" s="2"/>
      <c r="AE81" s="2"/>
      <c r="AF81" s="2"/>
      <c r="AG81" s="2"/>
      <c r="AH81" s="6">
        <f t="shared" si="1"/>
        <v>154</v>
      </c>
    </row>
    <row r="82" spans="1:34" ht="12.75">
      <c r="A82" s="32" t="s">
        <v>371</v>
      </c>
      <c r="B82" s="2"/>
      <c r="C82" s="2"/>
      <c r="D82" s="2">
        <v>3</v>
      </c>
      <c r="E82" s="2">
        <v>8</v>
      </c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6">
        <f t="shared" si="1"/>
        <v>11</v>
      </c>
    </row>
    <row r="83" spans="1:34" ht="12.75">
      <c r="A83" s="33" t="s">
        <v>372</v>
      </c>
      <c r="B83" s="2"/>
      <c r="C83" s="2">
        <v>3</v>
      </c>
      <c r="D83" s="2">
        <v>267</v>
      </c>
      <c r="E83" s="2">
        <v>209</v>
      </c>
      <c r="F83" s="2"/>
      <c r="G83" s="2">
        <v>18</v>
      </c>
      <c r="H83" s="2">
        <v>3</v>
      </c>
      <c r="I83" s="2"/>
      <c r="J83" s="2"/>
      <c r="K83" s="2"/>
      <c r="L83" s="2"/>
      <c r="M83" s="2">
        <v>1</v>
      </c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>
        <v>1</v>
      </c>
      <c r="Z83" s="2"/>
      <c r="AA83" s="2"/>
      <c r="AB83" s="2">
        <v>2</v>
      </c>
      <c r="AC83" s="2"/>
      <c r="AD83" s="2"/>
      <c r="AE83" s="2"/>
      <c r="AF83" s="2"/>
      <c r="AG83" s="2"/>
      <c r="AH83" s="6">
        <f t="shared" si="1"/>
        <v>504</v>
      </c>
    </row>
    <row r="84" spans="1:34" ht="12.75">
      <c r="A84" s="32" t="s">
        <v>373</v>
      </c>
      <c r="B84" s="2">
        <v>2</v>
      </c>
      <c r="C84" s="2">
        <v>5</v>
      </c>
      <c r="D84" s="2">
        <v>149</v>
      </c>
      <c r="E84" s="2">
        <v>197</v>
      </c>
      <c r="F84" s="2"/>
      <c r="G84" s="2">
        <v>1</v>
      </c>
      <c r="H84" s="2">
        <v>3</v>
      </c>
      <c r="I84" s="2"/>
      <c r="J84" s="2"/>
      <c r="K84" s="2"/>
      <c r="L84" s="2"/>
      <c r="M84" s="2"/>
      <c r="N84" s="2"/>
      <c r="O84" s="2">
        <v>6</v>
      </c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6">
        <f t="shared" si="1"/>
        <v>363</v>
      </c>
    </row>
    <row r="85" spans="1:34" ht="12.75">
      <c r="A85" s="32" t="s">
        <v>374</v>
      </c>
      <c r="B85" s="2">
        <v>1</v>
      </c>
      <c r="C85" s="2"/>
      <c r="D85" s="2"/>
      <c r="E85" s="3">
        <v>3</v>
      </c>
      <c r="F85" s="2"/>
      <c r="G85" s="3"/>
      <c r="H85" s="3"/>
      <c r="I85" s="3"/>
      <c r="J85" s="2"/>
      <c r="K85" s="2"/>
      <c r="L85" s="2"/>
      <c r="M85" s="2"/>
      <c r="N85" s="2"/>
      <c r="O85" s="2"/>
      <c r="P85" s="3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6">
        <f t="shared" si="1"/>
        <v>4</v>
      </c>
    </row>
    <row r="86" spans="1:34" ht="12.75">
      <c r="A86" s="33" t="s">
        <v>375</v>
      </c>
      <c r="B86" s="2">
        <v>5</v>
      </c>
      <c r="C86" s="2"/>
      <c r="D86" s="2">
        <v>74</v>
      </c>
      <c r="E86" s="2">
        <v>416</v>
      </c>
      <c r="F86" s="2">
        <v>12</v>
      </c>
      <c r="G86" s="2">
        <v>3</v>
      </c>
      <c r="H86" s="2"/>
      <c r="I86" s="2"/>
      <c r="J86" s="2"/>
      <c r="K86" s="2"/>
      <c r="L86" s="2"/>
      <c r="M86" s="2"/>
      <c r="N86" s="2"/>
      <c r="O86" s="2">
        <v>2</v>
      </c>
      <c r="P86" s="2">
        <v>1</v>
      </c>
      <c r="Q86" s="2">
        <v>1</v>
      </c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>
        <v>3</v>
      </c>
      <c r="AF86" s="2">
        <v>1</v>
      </c>
      <c r="AG86" s="2"/>
      <c r="AH86" s="6">
        <f t="shared" si="1"/>
        <v>518</v>
      </c>
    </row>
    <row r="87" spans="1:34" ht="12.75">
      <c r="A87" s="32" t="s">
        <v>376</v>
      </c>
      <c r="B87" s="2">
        <v>15</v>
      </c>
      <c r="C87" s="2">
        <v>2</v>
      </c>
      <c r="D87" s="2">
        <v>153</v>
      </c>
      <c r="E87" s="2">
        <v>1037</v>
      </c>
      <c r="F87" s="2">
        <v>13</v>
      </c>
      <c r="G87" s="2">
        <v>9</v>
      </c>
      <c r="H87" s="2">
        <v>1</v>
      </c>
      <c r="I87" s="2"/>
      <c r="J87" s="2"/>
      <c r="K87" s="2"/>
      <c r="L87" s="2"/>
      <c r="M87" s="2">
        <v>4</v>
      </c>
      <c r="N87" s="2"/>
      <c r="O87" s="2">
        <v>7</v>
      </c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6">
        <f t="shared" si="1"/>
        <v>1241</v>
      </c>
    </row>
    <row r="88" spans="1:34" ht="12.75">
      <c r="A88" s="33" t="s">
        <v>377</v>
      </c>
      <c r="B88" s="2">
        <v>5</v>
      </c>
      <c r="C88" s="2"/>
      <c r="D88" s="2">
        <v>69</v>
      </c>
      <c r="E88" s="2">
        <v>353</v>
      </c>
      <c r="F88" s="2">
        <v>6</v>
      </c>
      <c r="G88" s="2">
        <v>2</v>
      </c>
      <c r="H88" s="2">
        <v>1</v>
      </c>
      <c r="I88" s="2"/>
      <c r="J88" s="2"/>
      <c r="K88" s="2"/>
      <c r="L88" s="2"/>
      <c r="M88" s="2"/>
      <c r="N88" s="2"/>
      <c r="O88" s="2">
        <v>2</v>
      </c>
      <c r="P88" s="2">
        <v>1</v>
      </c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6">
        <f t="shared" si="1"/>
        <v>439</v>
      </c>
    </row>
    <row r="89" spans="1:34" ht="12.75">
      <c r="A89" s="32" t="s">
        <v>378</v>
      </c>
      <c r="B89" s="2">
        <v>11</v>
      </c>
      <c r="C89" s="2"/>
      <c r="D89" s="2">
        <v>80</v>
      </c>
      <c r="E89" s="2">
        <v>959</v>
      </c>
      <c r="F89" s="2"/>
      <c r="G89" s="2">
        <v>10</v>
      </c>
      <c r="H89" s="2">
        <v>2</v>
      </c>
      <c r="I89" s="2"/>
      <c r="J89" s="2"/>
      <c r="K89" s="2"/>
      <c r="L89" s="2"/>
      <c r="M89" s="2"/>
      <c r="N89" s="2"/>
      <c r="O89" s="2"/>
      <c r="P89" s="2">
        <v>1</v>
      </c>
      <c r="Q89" s="2"/>
      <c r="R89" s="2"/>
      <c r="S89" s="2"/>
      <c r="T89" s="2"/>
      <c r="U89" s="2"/>
      <c r="V89" s="2"/>
      <c r="W89" s="2"/>
      <c r="X89" s="2"/>
      <c r="Y89" s="2"/>
      <c r="Z89" s="2"/>
      <c r="AA89" s="2">
        <v>1</v>
      </c>
      <c r="AB89" s="2"/>
      <c r="AC89" s="2"/>
      <c r="AD89" s="2"/>
      <c r="AE89" s="2"/>
      <c r="AF89" s="2"/>
      <c r="AG89" s="2"/>
      <c r="AH89" s="6">
        <f t="shared" si="1"/>
        <v>1064</v>
      </c>
    </row>
    <row r="90" spans="1:34" ht="12.75">
      <c r="A90" s="32" t="s">
        <v>379</v>
      </c>
      <c r="B90" s="2"/>
      <c r="C90" s="2">
        <v>6</v>
      </c>
      <c r="D90" s="2">
        <v>83</v>
      </c>
      <c r="E90" s="2">
        <v>374</v>
      </c>
      <c r="F90" s="2"/>
      <c r="G90" s="2">
        <v>5</v>
      </c>
      <c r="H90" s="2">
        <v>1</v>
      </c>
      <c r="I90" s="2"/>
      <c r="J90" s="2"/>
      <c r="K90" s="2"/>
      <c r="L90" s="2"/>
      <c r="M90" s="2"/>
      <c r="N90" s="2">
        <v>1</v>
      </c>
      <c r="O90" s="2">
        <v>5</v>
      </c>
      <c r="P90" s="2"/>
      <c r="Q90" s="2"/>
      <c r="R90" s="2">
        <v>2</v>
      </c>
      <c r="S90" s="2"/>
      <c r="T90" s="2"/>
      <c r="U90" s="2"/>
      <c r="V90" s="2"/>
      <c r="W90" s="2"/>
      <c r="X90" s="2"/>
      <c r="Y90" s="2"/>
      <c r="Z90" s="2"/>
      <c r="AA90" s="2">
        <v>1</v>
      </c>
      <c r="AB90" s="2"/>
      <c r="AC90" s="2"/>
      <c r="AD90" s="2"/>
      <c r="AE90" s="2">
        <v>4</v>
      </c>
      <c r="AF90" s="2"/>
      <c r="AG90" s="2"/>
      <c r="AH90" s="6">
        <f t="shared" si="1"/>
        <v>482</v>
      </c>
    </row>
    <row r="91" spans="1:34" ht="12.75">
      <c r="A91" s="32" t="s">
        <v>380</v>
      </c>
      <c r="B91" s="2">
        <v>1</v>
      </c>
      <c r="C91" s="2"/>
      <c r="D91" s="2">
        <v>1</v>
      </c>
      <c r="E91" s="2">
        <v>314</v>
      </c>
      <c r="F91" s="2"/>
      <c r="G91" s="2">
        <v>3</v>
      </c>
      <c r="H91" s="2"/>
      <c r="I91" s="2"/>
      <c r="J91" s="2"/>
      <c r="K91" s="2"/>
      <c r="L91" s="2"/>
      <c r="M91" s="2"/>
      <c r="N91" s="2"/>
      <c r="O91" s="4">
        <v>2</v>
      </c>
      <c r="P91" s="2"/>
      <c r="Q91" s="2"/>
      <c r="R91" s="2"/>
      <c r="S91" s="2">
        <v>1</v>
      </c>
      <c r="T91" s="2"/>
      <c r="U91" s="2"/>
      <c r="V91" s="2"/>
      <c r="W91" s="2"/>
      <c r="X91" s="2"/>
      <c r="Y91" s="2"/>
      <c r="Z91" s="2"/>
      <c r="AA91" s="2">
        <v>4</v>
      </c>
      <c r="AB91" s="2"/>
      <c r="AC91" s="2"/>
      <c r="AD91" s="2"/>
      <c r="AE91" s="2"/>
      <c r="AF91" s="2"/>
      <c r="AG91" s="2"/>
      <c r="AH91" s="6">
        <f t="shared" si="1"/>
        <v>326</v>
      </c>
    </row>
    <row r="92" spans="1:34" ht="12.75">
      <c r="A92" s="32" t="s">
        <v>381</v>
      </c>
      <c r="B92" s="2"/>
      <c r="C92" s="2">
        <v>1</v>
      </c>
      <c r="D92" s="3">
        <v>225</v>
      </c>
      <c r="E92" s="3">
        <v>65</v>
      </c>
      <c r="F92" s="2">
        <v>1</v>
      </c>
      <c r="G92" s="3">
        <v>8</v>
      </c>
      <c r="H92" s="3"/>
      <c r="I92" s="3"/>
      <c r="J92" s="2"/>
      <c r="K92" s="2"/>
      <c r="L92" s="2"/>
      <c r="M92" s="2">
        <v>8</v>
      </c>
      <c r="N92" s="2">
        <v>1</v>
      </c>
      <c r="O92" s="3">
        <v>6</v>
      </c>
      <c r="P92" s="2"/>
      <c r="Q92" s="3">
        <v>1</v>
      </c>
      <c r="R92" s="2"/>
      <c r="S92" s="2"/>
      <c r="T92" s="2"/>
      <c r="U92" s="2"/>
      <c r="V92" s="2"/>
      <c r="W92" s="2"/>
      <c r="X92" s="2"/>
      <c r="Y92" s="2"/>
      <c r="Z92" s="2"/>
      <c r="AA92" s="3">
        <v>3</v>
      </c>
      <c r="AB92" s="2"/>
      <c r="AC92" s="2"/>
      <c r="AD92" s="2"/>
      <c r="AE92" s="2"/>
      <c r="AF92" s="2">
        <v>1</v>
      </c>
      <c r="AG92" s="2"/>
      <c r="AH92" s="6">
        <f t="shared" si="1"/>
        <v>320</v>
      </c>
    </row>
    <row r="93" spans="1:34" ht="12.75">
      <c r="A93" s="32" t="s">
        <v>382</v>
      </c>
      <c r="B93" s="2">
        <v>1</v>
      </c>
      <c r="C93" s="2"/>
      <c r="D93" s="2">
        <v>7</v>
      </c>
      <c r="E93" s="2">
        <v>15</v>
      </c>
      <c r="F93" s="2"/>
      <c r="G93" s="2">
        <v>1</v>
      </c>
      <c r="H93" s="2"/>
      <c r="I93" s="2"/>
      <c r="J93" s="2"/>
      <c r="K93" s="2"/>
      <c r="L93" s="2">
        <v>1</v>
      </c>
      <c r="M93" s="2"/>
      <c r="N93" s="2">
        <v>1</v>
      </c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6">
        <f t="shared" si="1"/>
        <v>26</v>
      </c>
    </row>
    <row r="94" spans="1:34" ht="12.75">
      <c r="A94" s="32" t="s">
        <v>383</v>
      </c>
      <c r="B94" s="2"/>
      <c r="C94" s="2"/>
      <c r="D94" s="2">
        <v>54</v>
      </c>
      <c r="E94" s="2">
        <v>35</v>
      </c>
      <c r="F94" s="2">
        <v>1</v>
      </c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>
        <v>1</v>
      </c>
      <c r="U94" s="2"/>
      <c r="V94" s="2"/>
      <c r="W94" s="2"/>
      <c r="X94" s="2"/>
      <c r="Y94" s="2"/>
      <c r="Z94" s="2"/>
      <c r="AA94" s="2"/>
      <c r="AB94" s="2">
        <v>1</v>
      </c>
      <c r="AC94" s="2"/>
      <c r="AD94" s="2"/>
      <c r="AE94" s="2"/>
      <c r="AF94" s="2"/>
      <c r="AG94" s="2"/>
      <c r="AH94" s="6">
        <f t="shared" si="1"/>
        <v>92</v>
      </c>
    </row>
    <row r="95" spans="1:34" ht="12.75">
      <c r="A95" s="32" t="s">
        <v>384</v>
      </c>
      <c r="B95" s="2">
        <v>1</v>
      </c>
      <c r="C95" s="2"/>
      <c r="D95" s="2">
        <v>27</v>
      </c>
      <c r="E95" s="2">
        <v>97</v>
      </c>
      <c r="F95" s="2"/>
      <c r="G95" s="2">
        <v>11</v>
      </c>
      <c r="H95" s="2">
        <v>7</v>
      </c>
      <c r="I95" s="2"/>
      <c r="J95" s="2"/>
      <c r="K95" s="2"/>
      <c r="L95" s="2">
        <v>2</v>
      </c>
      <c r="M95" s="2"/>
      <c r="N95" s="2">
        <v>2</v>
      </c>
      <c r="O95" s="2"/>
      <c r="P95" s="2">
        <v>1</v>
      </c>
      <c r="Q95" s="2">
        <v>3</v>
      </c>
      <c r="R95" s="2">
        <v>2</v>
      </c>
      <c r="S95" s="2"/>
      <c r="T95" s="2"/>
      <c r="U95" s="2"/>
      <c r="V95" s="2"/>
      <c r="W95" s="2"/>
      <c r="X95" s="2"/>
      <c r="Y95" s="2"/>
      <c r="Z95" s="2"/>
      <c r="AA95" s="2">
        <v>12</v>
      </c>
      <c r="AB95" s="2"/>
      <c r="AC95" s="2"/>
      <c r="AD95" s="2"/>
      <c r="AE95" s="2"/>
      <c r="AF95" s="2"/>
      <c r="AG95" s="2"/>
      <c r="AH95" s="6">
        <f t="shared" si="1"/>
        <v>165</v>
      </c>
    </row>
    <row r="96" spans="1:34" ht="12.75">
      <c r="A96" s="32" t="s">
        <v>385</v>
      </c>
      <c r="B96" s="2"/>
      <c r="C96" s="2"/>
      <c r="D96" s="3">
        <v>38</v>
      </c>
      <c r="E96" s="3">
        <v>224</v>
      </c>
      <c r="F96" s="2"/>
      <c r="G96" s="3">
        <v>20</v>
      </c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6">
        <f t="shared" si="1"/>
        <v>282</v>
      </c>
    </row>
    <row r="97" spans="1:34" ht="12.75">
      <c r="A97" s="32" t="s">
        <v>386</v>
      </c>
      <c r="B97" s="2"/>
      <c r="C97" s="2">
        <v>1</v>
      </c>
      <c r="D97" s="2">
        <v>4</v>
      </c>
      <c r="E97" s="2">
        <v>15</v>
      </c>
      <c r="F97" s="2"/>
      <c r="G97" s="2"/>
      <c r="H97" s="2"/>
      <c r="I97" s="2"/>
      <c r="J97" s="2"/>
      <c r="K97" s="2"/>
      <c r="L97" s="2"/>
      <c r="M97" s="2">
        <v>1</v>
      </c>
      <c r="N97" s="2"/>
      <c r="O97" s="2"/>
      <c r="P97" s="2">
        <v>1</v>
      </c>
      <c r="Q97" s="2"/>
      <c r="R97" s="2"/>
      <c r="S97" s="2"/>
      <c r="T97" s="2"/>
      <c r="U97" s="2"/>
      <c r="V97" s="2"/>
      <c r="W97" s="2"/>
      <c r="X97" s="2"/>
      <c r="Y97" s="2">
        <v>10</v>
      </c>
      <c r="Z97" s="2"/>
      <c r="AA97" s="2">
        <v>2</v>
      </c>
      <c r="AB97" s="2"/>
      <c r="AC97" s="2"/>
      <c r="AD97" s="2"/>
      <c r="AE97" s="2"/>
      <c r="AF97" s="2"/>
      <c r="AG97" s="2"/>
      <c r="AH97" s="6">
        <f t="shared" si="1"/>
        <v>34</v>
      </c>
    </row>
    <row r="98" spans="1:34" ht="12.75">
      <c r="A98" s="32" t="s">
        <v>387</v>
      </c>
      <c r="B98" s="2"/>
      <c r="C98" s="2"/>
      <c r="D98" s="2"/>
      <c r="E98" s="2">
        <v>1</v>
      </c>
      <c r="F98" s="2"/>
      <c r="G98" s="2"/>
      <c r="H98" s="2">
        <v>9</v>
      </c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6">
        <f t="shared" si="1"/>
        <v>10</v>
      </c>
    </row>
    <row r="99" spans="1:34" ht="12.75">
      <c r="A99" s="32" t="s">
        <v>388</v>
      </c>
      <c r="B99" s="2"/>
      <c r="C99" s="2">
        <v>1</v>
      </c>
      <c r="D99" s="2"/>
      <c r="E99" s="2">
        <v>1</v>
      </c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6">
        <f t="shared" si="1"/>
        <v>2</v>
      </c>
    </row>
    <row r="100" spans="1:34" ht="12.75">
      <c r="A100" s="32" t="s">
        <v>389</v>
      </c>
      <c r="B100" s="2"/>
      <c r="C100" s="2"/>
      <c r="D100" s="2">
        <v>20</v>
      </c>
      <c r="E100" s="2">
        <v>85</v>
      </c>
      <c r="F100" s="2"/>
      <c r="G100" s="2">
        <v>4</v>
      </c>
      <c r="H100" s="2"/>
      <c r="I100" s="2"/>
      <c r="J100" s="2"/>
      <c r="K100" s="2"/>
      <c r="L100" s="2"/>
      <c r="M100" s="2">
        <v>3</v>
      </c>
      <c r="N100" s="2"/>
      <c r="O100" s="2">
        <v>1</v>
      </c>
      <c r="P100" s="2">
        <v>1</v>
      </c>
      <c r="Q100" s="2"/>
      <c r="R100" s="2">
        <v>1</v>
      </c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>
        <v>1</v>
      </c>
      <c r="AG100" s="2"/>
      <c r="AH100" s="6">
        <f t="shared" si="1"/>
        <v>116</v>
      </c>
    </row>
    <row r="101" spans="1:34" ht="12.75">
      <c r="A101" s="32" t="s">
        <v>390</v>
      </c>
      <c r="B101" s="2"/>
      <c r="C101" s="2"/>
      <c r="D101" s="2">
        <v>2</v>
      </c>
      <c r="E101" s="2">
        <v>8</v>
      </c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6">
        <f t="shared" si="1"/>
        <v>10</v>
      </c>
    </row>
    <row r="102" spans="1:34" ht="12.75">
      <c r="A102" s="32" t="s">
        <v>391</v>
      </c>
      <c r="B102" s="2"/>
      <c r="C102" s="2"/>
      <c r="D102" s="2">
        <v>6</v>
      </c>
      <c r="E102" s="2">
        <v>12</v>
      </c>
      <c r="F102" s="2"/>
      <c r="G102" s="2"/>
      <c r="H102" s="2"/>
      <c r="I102" s="2"/>
      <c r="J102" s="2"/>
      <c r="K102" s="2"/>
      <c r="L102" s="2"/>
      <c r="M102" s="2"/>
      <c r="N102" s="2"/>
      <c r="O102" s="2">
        <v>3</v>
      </c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6">
        <f t="shared" si="1"/>
        <v>21</v>
      </c>
    </row>
    <row r="103" spans="1:34" ht="12.75">
      <c r="A103" s="32" t="s">
        <v>392</v>
      </c>
      <c r="B103" s="2"/>
      <c r="C103" s="2">
        <v>2</v>
      </c>
      <c r="D103" s="2"/>
      <c r="E103" s="2">
        <v>26</v>
      </c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6">
        <f t="shared" si="1"/>
        <v>28</v>
      </c>
    </row>
    <row r="104" spans="1:34" ht="12.75">
      <c r="A104" s="32" t="s">
        <v>393</v>
      </c>
      <c r="B104" s="2"/>
      <c r="C104" s="2"/>
      <c r="D104" s="2"/>
      <c r="E104" s="2">
        <v>1</v>
      </c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6">
        <f t="shared" si="1"/>
        <v>1</v>
      </c>
    </row>
    <row r="105" spans="1:34" ht="12.75">
      <c r="A105" s="32" t="s">
        <v>394</v>
      </c>
      <c r="B105" s="2">
        <v>1</v>
      </c>
      <c r="C105" s="2"/>
      <c r="D105" s="2">
        <v>2</v>
      </c>
      <c r="E105" s="3">
        <v>38</v>
      </c>
      <c r="F105" s="2"/>
      <c r="G105" s="3">
        <v>1</v>
      </c>
      <c r="H105" s="2"/>
      <c r="I105" s="2"/>
      <c r="J105" s="2"/>
      <c r="K105" s="2"/>
      <c r="L105" s="2"/>
      <c r="M105" s="2"/>
      <c r="N105" s="3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6">
        <f t="shared" si="1"/>
        <v>42</v>
      </c>
    </row>
    <row r="106" spans="1:34" ht="12.75">
      <c r="A106" s="32" t="s">
        <v>395</v>
      </c>
      <c r="B106" s="2"/>
      <c r="C106" s="2"/>
      <c r="D106" s="2"/>
      <c r="E106" s="2">
        <v>2</v>
      </c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6">
        <f t="shared" si="1"/>
        <v>2</v>
      </c>
    </row>
    <row r="107" spans="1:34" ht="12.75">
      <c r="A107" s="32" t="s">
        <v>396</v>
      </c>
      <c r="B107" s="2"/>
      <c r="C107" s="2">
        <v>2</v>
      </c>
      <c r="D107" s="2">
        <v>1</v>
      </c>
      <c r="E107" s="2">
        <f>8+198</f>
        <v>206</v>
      </c>
      <c r="F107" s="2"/>
      <c r="G107" s="2">
        <v>4</v>
      </c>
      <c r="H107" s="2"/>
      <c r="I107" s="2"/>
      <c r="J107" s="2"/>
      <c r="K107" s="2"/>
      <c r="L107" s="2"/>
      <c r="M107" s="2"/>
      <c r="N107" s="2"/>
      <c r="O107" s="2"/>
      <c r="P107" s="2"/>
      <c r="Q107" s="2">
        <v>1</v>
      </c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6">
        <f t="shared" si="1"/>
        <v>214</v>
      </c>
    </row>
    <row r="108" spans="1:34" ht="12.75">
      <c r="A108" s="32" t="s">
        <v>397</v>
      </c>
      <c r="B108" s="2">
        <v>2</v>
      </c>
      <c r="C108" s="2"/>
      <c r="D108" s="2">
        <v>10</v>
      </c>
      <c r="E108" s="2">
        <v>100</v>
      </c>
      <c r="F108" s="2"/>
      <c r="G108" s="2">
        <v>2</v>
      </c>
      <c r="H108" s="2"/>
      <c r="I108" s="2"/>
      <c r="J108" s="2"/>
      <c r="K108" s="2"/>
      <c r="L108" s="2"/>
      <c r="M108" s="2"/>
      <c r="N108" s="2">
        <v>1</v>
      </c>
      <c r="O108" s="2">
        <v>1</v>
      </c>
      <c r="P108" s="2">
        <v>1</v>
      </c>
      <c r="Q108" s="3"/>
      <c r="R108" s="2"/>
      <c r="S108" s="2"/>
      <c r="T108" s="2"/>
      <c r="U108" s="2"/>
      <c r="V108" s="2"/>
      <c r="W108" s="2"/>
      <c r="X108" s="2"/>
      <c r="Y108" s="2"/>
      <c r="Z108" s="2"/>
      <c r="AA108" s="2">
        <v>3</v>
      </c>
      <c r="AB108" s="2"/>
      <c r="AC108" s="2"/>
      <c r="AD108" s="2"/>
      <c r="AE108" s="2"/>
      <c r="AF108" s="2">
        <v>8</v>
      </c>
      <c r="AG108" s="2"/>
      <c r="AH108" s="6">
        <f t="shared" si="1"/>
        <v>128</v>
      </c>
    </row>
    <row r="109" spans="1:34" ht="12.75">
      <c r="A109" s="32" t="s">
        <v>398</v>
      </c>
      <c r="B109" s="2"/>
      <c r="C109" s="2">
        <v>1</v>
      </c>
      <c r="D109" s="2">
        <v>1</v>
      </c>
      <c r="E109" s="2">
        <v>67</v>
      </c>
      <c r="F109" s="2">
        <v>1</v>
      </c>
      <c r="G109" s="2">
        <v>9</v>
      </c>
      <c r="H109" s="2"/>
      <c r="I109" s="2"/>
      <c r="J109" s="2">
        <v>1</v>
      </c>
      <c r="K109" s="2"/>
      <c r="L109" s="2"/>
      <c r="M109" s="2"/>
      <c r="N109" s="2"/>
      <c r="O109" s="2"/>
      <c r="P109" s="2">
        <v>1</v>
      </c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>
        <v>9</v>
      </c>
      <c r="AB109" s="2"/>
      <c r="AC109" s="2"/>
      <c r="AD109" s="2"/>
      <c r="AE109" s="2"/>
      <c r="AF109" s="2"/>
      <c r="AG109" s="2"/>
      <c r="AH109" s="6">
        <f t="shared" si="1"/>
        <v>90</v>
      </c>
    </row>
    <row r="110" spans="1:34" ht="12.75">
      <c r="A110" s="32" t="s">
        <v>399</v>
      </c>
      <c r="B110" s="2"/>
      <c r="C110" s="2"/>
      <c r="D110" s="2">
        <v>1</v>
      </c>
      <c r="E110" s="2">
        <v>1</v>
      </c>
      <c r="F110" s="2"/>
      <c r="G110" s="2">
        <v>1</v>
      </c>
      <c r="H110" s="2"/>
      <c r="I110" s="2"/>
      <c r="J110" s="2"/>
      <c r="K110" s="2"/>
      <c r="L110" s="2"/>
      <c r="M110" s="2"/>
      <c r="N110" s="2"/>
      <c r="O110" s="2"/>
      <c r="P110" s="2">
        <v>1</v>
      </c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6">
        <f t="shared" si="1"/>
        <v>4</v>
      </c>
    </row>
    <row r="111" spans="1:34" ht="12.75">
      <c r="A111" s="32" t="s">
        <v>400</v>
      </c>
      <c r="B111" s="2"/>
      <c r="C111" s="2"/>
      <c r="D111" s="2"/>
      <c r="E111" s="2">
        <v>9</v>
      </c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6">
        <f t="shared" si="1"/>
        <v>9</v>
      </c>
    </row>
    <row r="112" spans="1:34" ht="12.75">
      <c r="A112" s="32" t="s">
        <v>401</v>
      </c>
      <c r="B112" s="2"/>
      <c r="C112" s="2">
        <v>8</v>
      </c>
      <c r="D112" s="3">
        <v>7</v>
      </c>
      <c r="E112" s="3">
        <v>4</v>
      </c>
      <c r="F112" s="2">
        <v>4</v>
      </c>
      <c r="G112" s="3">
        <v>18</v>
      </c>
      <c r="H112" s="3">
        <v>36</v>
      </c>
      <c r="I112" s="3"/>
      <c r="J112" s="2"/>
      <c r="K112" s="2"/>
      <c r="L112" s="2">
        <v>4</v>
      </c>
      <c r="M112" s="2"/>
      <c r="N112" s="2"/>
      <c r="O112" s="2">
        <v>2</v>
      </c>
      <c r="P112" s="3">
        <v>1</v>
      </c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>
        <v>42</v>
      </c>
      <c r="AB112" s="2"/>
      <c r="AC112" s="2"/>
      <c r="AD112" s="2"/>
      <c r="AE112" s="2"/>
      <c r="AF112" s="2"/>
      <c r="AG112" s="2"/>
      <c r="AH112" s="6">
        <f t="shared" si="1"/>
        <v>126</v>
      </c>
    </row>
    <row r="113" spans="1:34" ht="12.75">
      <c r="A113" s="32" t="s">
        <v>402</v>
      </c>
      <c r="B113" s="2"/>
      <c r="C113" s="2"/>
      <c r="D113" s="2">
        <v>6</v>
      </c>
      <c r="E113" s="2">
        <v>72</v>
      </c>
      <c r="F113" s="2"/>
      <c r="G113" s="2">
        <v>2</v>
      </c>
      <c r="H113" s="2"/>
      <c r="I113" s="2"/>
      <c r="J113" s="2"/>
      <c r="K113" s="2"/>
      <c r="L113" s="2"/>
      <c r="M113" s="2"/>
      <c r="N113" s="2">
        <v>1</v>
      </c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>
        <v>2</v>
      </c>
      <c r="AB113" s="2"/>
      <c r="AC113" s="2"/>
      <c r="AD113" s="2"/>
      <c r="AE113" s="2"/>
      <c r="AF113" s="2"/>
      <c r="AG113" s="2"/>
      <c r="AH113" s="6">
        <f t="shared" si="1"/>
        <v>83</v>
      </c>
    </row>
    <row r="114" spans="1:34" ht="12.75">
      <c r="A114" s="32" t="s">
        <v>403</v>
      </c>
      <c r="B114" s="2"/>
      <c r="C114" s="2"/>
      <c r="D114" s="2"/>
      <c r="E114" s="2">
        <v>5</v>
      </c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6">
        <f t="shared" si="1"/>
        <v>5</v>
      </c>
    </row>
    <row r="115" spans="1:34" ht="12.75">
      <c r="A115" s="32" t="s">
        <v>404</v>
      </c>
      <c r="B115" s="2">
        <v>3</v>
      </c>
      <c r="C115" s="2">
        <v>3</v>
      </c>
      <c r="D115" s="2">
        <v>36</v>
      </c>
      <c r="E115" s="3">
        <v>311</v>
      </c>
      <c r="F115" s="2">
        <v>2</v>
      </c>
      <c r="G115" s="3">
        <v>7</v>
      </c>
      <c r="H115" s="3">
        <v>2</v>
      </c>
      <c r="I115" s="3"/>
      <c r="J115" s="2"/>
      <c r="K115" s="2"/>
      <c r="L115" s="2"/>
      <c r="M115" s="2">
        <v>1</v>
      </c>
      <c r="N115" s="3">
        <v>1</v>
      </c>
      <c r="O115" s="2"/>
      <c r="P115" s="2">
        <v>4</v>
      </c>
      <c r="Q115" s="2"/>
      <c r="R115" s="2"/>
      <c r="S115" s="2"/>
      <c r="T115" s="2">
        <v>1</v>
      </c>
      <c r="U115" s="2"/>
      <c r="V115" s="2"/>
      <c r="W115" s="2"/>
      <c r="X115" s="2"/>
      <c r="Y115" s="2"/>
      <c r="Z115" s="2"/>
      <c r="AA115" s="2">
        <v>5</v>
      </c>
      <c r="AB115" s="2">
        <v>2</v>
      </c>
      <c r="AC115" s="2"/>
      <c r="AD115" s="2"/>
      <c r="AE115" s="2"/>
      <c r="AF115" s="2"/>
      <c r="AG115" s="2"/>
      <c r="AH115" s="6">
        <f t="shared" si="1"/>
        <v>378</v>
      </c>
    </row>
    <row r="116" spans="1:34" ht="12.75">
      <c r="A116" s="32" t="s">
        <v>405</v>
      </c>
      <c r="B116" s="2"/>
      <c r="C116" s="2"/>
      <c r="D116" s="2"/>
      <c r="E116" s="2">
        <v>5</v>
      </c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6">
        <f t="shared" si="1"/>
        <v>5</v>
      </c>
    </row>
    <row r="117" spans="1:34" ht="12.75">
      <c r="A117" s="32" t="s">
        <v>406</v>
      </c>
      <c r="B117" s="2"/>
      <c r="C117" s="2"/>
      <c r="D117" s="2"/>
      <c r="E117" s="2">
        <v>5</v>
      </c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6">
        <f t="shared" si="1"/>
        <v>5</v>
      </c>
    </row>
    <row r="118" spans="1:34" ht="12.75">
      <c r="A118" s="32" t="s">
        <v>407</v>
      </c>
      <c r="B118" s="2"/>
      <c r="C118" s="2"/>
      <c r="D118" s="2"/>
      <c r="E118" s="2">
        <v>9</v>
      </c>
      <c r="F118" s="2"/>
      <c r="G118" s="2"/>
      <c r="H118" s="2">
        <v>2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6">
        <f t="shared" si="1"/>
        <v>11</v>
      </c>
    </row>
    <row r="119" spans="1:34" ht="12.75">
      <c r="A119" s="32" t="s">
        <v>408</v>
      </c>
      <c r="B119" s="2"/>
      <c r="C119" s="2">
        <v>2</v>
      </c>
      <c r="D119" s="2">
        <v>4</v>
      </c>
      <c r="E119" s="3">
        <f>124+24+20</f>
        <v>168</v>
      </c>
      <c r="F119" s="2"/>
      <c r="G119" s="3">
        <v>10</v>
      </c>
      <c r="H119" s="2"/>
      <c r="I119" s="2"/>
      <c r="J119" s="2"/>
      <c r="K119" s="2">
        <v>1</v>
      </c>
      <c r="L119" s="2">
        <v>1</v>
      </c>
      <c r="M119" s="2"/>
      <c r="N119" s="3"/>
      <c r="O119" s="2">
        <v>1</v>
      </c>
      <c r="P119" s="2"/>
      <c r="Q119" s="2"/>
      <c r="R119" s="2">
        <v>1</v>
      </c>
      <c r="S119" s="2"/>
      <c r="T119" s="2"/>
      <c r="U119" s="2"/>
      <c r="V119" s="2"/>
      <c r="W119" s="2"/>
      <c r="X119" s="2"/>
      <c r="Y119" s="2"/>
      <c r="Z119" s="2"/>
      <c r="AA119" s="2">
        <v>2</v>
      </c>
      <c r="AB119" s="2"/>
      <c r="AC119" s="2"/>
      <c r="AD119" s="2"/>
      <c r="AE119" s="2"/>
      <c r="AF119" s="2"/>
      <c r="AG119" s="2"/>
      <c r="AH119" s="6">
        <f t="shared" si="1"/>
        <v>190</v>
      </c>
    </row>
    <row r="120" spans="1:34" ht="12.75">
      <c r="A120" s="32" t="s">
        <v>409</v>
      </c>
      <c r="B120" s="2"/>
      <c r="C120" s="2">
        <v>14</v>
      </c>
      <c r="D120" s="2">
        <f>3+5</f>
        <v>8</v>
      </c>
      <c r="E120" s="2">
        <f>3+9</f>
        <v>12</v>
      </c>
      <c r="F120" s="2"/>
      <c r="G120" s="2">
        <f>14+26</f>
        <v>40</v>
      </c>
      <c r="H120" s="2">
        <v>2</v>
      </c>
      <c r="I120" s="2"/>
      <c r="J120" s="2"/>
      <c r="K120" s="2"/>
      <c r="L120" s="2">
        <v>1</v>
      </c>
      <c r="M120" s="2"/>
      <c r="N120" s="2"/>
      <c r="O120" s="2">
        <v>4</v>
      </c>
      <c r="P120" s="2">
        <v>1</v>
      </c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>
        <v>1</v>
      </c>
      <c r="AB120" s="2"/>
      <c r="AC120" s="2"/>
      <c r="AD120" s="2"/>
      <c r="AE120" s="2"/>
      <c r="AF120" s="2"/>
      <c r="AG120" s="2"/>
      <c r="AH120" s="6">
        <f t="shared" si="1"/>
        <v>83</v>
      </c>
    </row>
    <row r="121" spans="1:34" ht="12.75">
      <c r="A121" s="32" t="s">
        <v>410</v>
      </c>
      <c r="B121" s="2"/>
      <c r="C121" s="2"/>
      <c r="D121" s="2">
        <v>3</v>
      </c>
      <c r="E121" s="2">
        <v>34</v>
      </c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6">
        <f t="shared" si="1"/>
        <v>37</v>
      </c>
    </row>
    <row r="122" spans="1:34" ht="12.75">
      <c r="A122" s="32" t="s">
        <v>411</v>
      </c>
      <c r="B122" s="2"/>
      <c r="C122" s="2"/>
      <c r="D122" s="2">
        <v>13</v>
      </c>
      <c r="E122" s="2">
        <v>6</v>
      </c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6">
        <f t="shared" si="1"/>
        <v>19</v>
      </c>
    </row>
    <row r="123" spans="1:34" ht="12.75">
      <c r="A123" s="32" t="s">
        <v>412</v>
      </c>
      <c r="B123" s="2"/>
      <c r="C123" s="2"/>
      <c r="D123" s="2">
        <v>1</v>
      </c>
      <c r="E123" s="2">
        <v>2</v>
      </c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6">
        <f t="shared" si="1"/>
        <v>3</v>
      </c>
    </row>
    <row r="124" spans="1:34" ht="12.75">
      <c r="A124" s="32" t="s">
        <v>413</v>
      </c>
      <c r="B124" s="2"/>
      <c r="C124" s="2"/>
      <c r="D124" s="2">
        <v>53</v>
      </c>
      <c r="E124" s="2">
        <v>54</v>
      </c>
      <c r="F124" s="2"/>
      <c r="G124" s="2">
        <v>2</v>
      </c>
      <c r="H124" s="2"/>
      <c r="I124" s="2"/>
      <c r="J124" s="2"/>
      <c r="K124" s="2"/>
      <c r="L124" s="2"/>
      <c r="M124" s="2">
        <v>2</v>
      </c>
      <c r="N124" s="2"/>
      <c r="O124" s="2">
        <v>1</v>
      </c>
      <c r="P124" s="2"/>
      <c r="Q124" s="2">
        <v>1</v>
      </c>
      <c r="R124" s="2"/>
      <c r="S124" s="2"/>
      <c r="T124" s="2"/>
      <c r="U124" s="2"/>
      <c r="V124" s="2"/>
      <c r="W124" s="2"/>
      <c r="X124" s="2"/>
      <c r="Y124" s="2"/>
      <c r="Z124" s="2"/>
      <c r="AA124" s="2">
        <v>1</v>
      </c>
      <c r="AB124" s="2"/>
      <c r="AC124" s="2"/>
      <c r="AD124" s="2"/>
      <c r="AE124" s="2"/>
      <c r="AF124" s="2"/>
      <c r="AG124" s="2"/>
      <c r="AH124" s="6">
        <f t="shared" si="1"/>
        <v>114</v>
      </c>
    </row>
    <row r="125" spans="1:34" ht="12.75">
      <c r="A125" s="32" t="s">
        <v>414</v>
      </c>
      <c r="B125" s="2"/>
      <c r="C125" s="2"/>
      <c r="D125" s="2"/>
      <c r="E125" s="2">
        <v>2</v>
      </c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6">
        <f t="shared" si="1"/>
        <v>2</v>
      </c>
    </row>
    <row r="126" spans="1:34" ht="12.75">
      <c r="A126" s="32" t="s">
        <v>415</v>
      </c>
      <c r="B126" s="2"/>
      <c r="C126" s="2"/>
      <c r="D126" s="2"/>
      <c r="E126" s="2">
        <v>1</v>
      </c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6">
        <f t="shared" si="1"/>
        <v>1</v>
      </c>
    </row>
    <row r="127" spans="1:34" ht="12.75">
      <c r="A127" s="32" t="s">
        <v>416</v>
      </c>
      <c r="B127" s="2"/>
      <c r="C127" s="2"/>
      <c r="D127" s="2">
        <v>5</v>
      </c>
      <c r="E127" s="2">
        <v>9</v>
      </c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6">
        <f t="shared" si="1"/>
        <v>14</v>
      </c>
    </row>
    <row r="128" spans="1:34" ht="12.75">
      <c r="A128" s="32" t="s">
        <v>417</v>
      </c>
      <c r="B128" s="2"/>
      <c r="C128" s="2"/>
      <c r="D128" s="2"/>
      <c r="E128" s="2">
        <v>7</v>
      </c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6">
        <f t="shared" si="1"/>
        <v>7</v>
      </c>
    </row>
    <row r="129" spans="1:34" ht="12.75">
      <c r="A129" s="32" t="s">
        <v>418</v>
      </c>
      <c r="B129" s="2"/>
      <c r="C129" s="2"/>
      <c r="D129" s="2"/>
      <c r="E129" s="2">
        <v>6</v>
      </c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6">
        <f t="shared" si="1"/>
        <v>6</v>
      </c>
    </row>
    <row r="130" spans="1:34" ht="12.75">
      <c r="A130" s="32" t="s">
        <v>419</v>
      </c>
      <c r="B130" s="2"/>
      <c r="C130" s="2"/>
      <c r="D130" s="2">
        <f>4+3</f>
        <v>7</v>
      </c>
      <c r="E130" s="3">
        <f>29+100</f>
        <v>129</v>
      </c>
      <c r="F130" s="2">
        <v>2</v>
      </c>
      <c r="G130" s="3">
        <v>3</v>
      </c>
      <c r="H130" s="2"/>
      <c r="I130" s="2"/>
      <c r="J130" s="2"/>
      <c r="K130" s="2"/>
      <c r="L130" s="2"/>
      <c r="M130" s="2">
        <v>2</v>
      </c>
      <c r="N130" s="3">
        <v>1</v>
      </c>
      <c r="O130" s="2"/>
      <c r="P130" s="2">
        <v>1</v>
      </c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>
        <v>2</v>
      </c>
      <c r="AB130" s="2"/>
      <c r="AC130" s="2"/>
      <c r="AD130" s="2"/>
      <c r="AE130" s="2"/>
      <c r="AF130" s="2"/>
      <c r="AG130" s="2"/>
      <c r="AH130" s="6">
        <f t="shared" si="1"/>
        <v>147</v>
      </c>
    </row>
    <row r="131" spans="1:34" ht="12.75">
      <c r="A131" s="32" t="s">
        <v>420</v>
      </c>
      <c r="B131" s="2"/>
      <c r="C131" s="2"/>
      <c r="D131" s="2">
        <v>3</v>
      </c>
      <c r="E131" s="2">
        <v>2</v>
      </c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6">
        <f t="shared" si="1"/>
        <v>5</v>
      </c>
    </row>
    <row r="132" spans="1:34" ht="12.75">
      <c r="A132" s="32" t="s">
        <v>421</v>
      </c>
      <c r="B132" s="2"/>
      <c r="C132" s="2"/>
      <c r="D132" s="2"/>
      <c r="E132" s="2">
        <v>9</v>
      </c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6">
        <f t="shared" si="1"/>
        <v>9</v>
      </c>
    </row>
    <row r="133" spans="1:34" ht="12.75">
      <c r="A133" s="32" t="s">
        <v>422</v>
      </c>
      <c r="B133" s="2"/>
      <c r="C133" s="2"/>
      <c r="D133" s="2">
        <v>20</v>
      </c>
      <c r="E133" s="2">
        <v>13</v>
      </c>
      <c r="F133" s="2"/>
      <c r="G133" s="2"/>
      <c r="H133" s="2"/>
      <c r="I133" s="2"/>
      <c r="J133" s="2"/>
      <c r="K133" s="2"/>
      <c r="L133" s="2"/>
      <c r="M133" s="2">
        <v>2</v>
      </c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6">
        <f t="shared" si="1"/>
        <v>35</v>
      </c>
    </row>
    <row r="134" spans="1:34" ht="12.75">
      <c r="A134" s="32" t="s">
        <v>423</v>
      </c>
      <c r="B134" s="2"/>
      <c r="C134" s="2"/>
      <c r="D134" s="2"/>
      <c r="E134" s="2">
        <f>5+8</f>
        <v>13</v>
      </c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6">
        <f t="shared" si="1"/>
        <v>13</v>
      </c>
    </row>
    <row r="135" spans="1:34" ht="12.75">
      <c r="A135" s="32" t="s">
        <v>424</v>
      </c>
      <c r="B135" s="2"/>
      <c r="C135" s="2"/>
      <c r="D135" s="2"/>
      <c r="E135" s="2">
        <f>7+6</f>
        <v>13</v>
      </c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6">
        <f t="shared" si="1"/>
        <v>13</v>
      </c>
    </row>
    <row r="136" spans="1:34" ht="12.75">
      <c r="A136" s="32" t="s">
        <v>425</v>
      </c>
      <c r="B136" s="2">
        <v>1</v>
      </c>
      <c r="C136" s="2">
        <v>4</v>
      </c>
      <c r="D136" s="2">
        <v>1</v>
      </c>
      <c r="E136" s="2">
        <f>2+18</f>
        <v>20</v>
      </c>
      <c r="F136" s="2"/>
      <c r="G136" s="2">
        <v>4</v>
      </c>
      <c r="H136" s="2"/>
      <c r="I136" s="2"/>
      <c r="J136" s="2"/>
      <c r="K136" s="2"/>
      <c r="L136" s="2"/>
      <c r="M136" s="2">
        <v>1</v>
      </c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>
        <v>1</v>
      </c>
      <c r="AB136" s="2"/>
      <c r="AC136" s="2"/>
      <c r="AD136" s="2"/>
      <c r="AE136" s="2"/>
      <c r="AF136" s="2"/>
      <c r="AG136" s="2"/>
      <c r="AH136" s="6">
        <f t="shared" si="1"/>
        <v>32</v>
      </c>
    </row>
    <row r="137" spans="1:34" ht="12.75">
      <c r="A137" s="32" t="s">
        <v>426</v>
      </c>
      <c r="B137" s="2"/>
      <c r="C137" s="2"/>
      <c r="D137" s="2">
        <f>11+2</f>
        <v>13</v>
      </c>
      <c r="E137" s="3">
        <f>23+2</f>
        <v>25</v>
      </c>
      <c r="F137" s="2"/>
      <c r="G137" s="3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>
        <v>2</v>
      </c>
      <c r="AG137" s="2"/>
      <c r="AH137" s="6">
        <f t="shared" si="1"/>
        <v>40</v>
      </c>
    </row>
    <row r="138" spans="1:34" ht="12.75">
      <c r="A138" s="32" t="s">
        <v>427</v>
      </c>
      <c r="B138" s="2"/>
      <c r="C138" s="2"/>
      <c r="D138" s="2">
        <v>3</v>
      </c>
      <c r="E138" s="2">
        <f>7+18</f>
        <v>25</v>
      </c>
      <c r="F138" s="2"/>
      <c r="G138" s="2"/>
      <c r="H138" s="2"/>
      <c r="I138" s="2"/>
      <c r="J138" s="2"/>
      <c r="K138" s="2"/>
      <c r="L138" s="2"/>
      <c r="M138" s="2">
        <v>1</v>
      </c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>
        <v>1</v>
      </c>
      <c r="AC138" s="2"/>
      <c r="AD138" s="2"/>
      <c r="AE138" s="2"/>
      <c r="AF138" s="2"/>
      <c r="AG138" s="2"/>
      <c r="AH138" s="6">
        <f aca="true" t="shared" si="2" ref="AH138:AH201">SUM(B138:AF138)</f>
        <v>30</v>
      </c>
    </row>
    <row r="139" spans="1:34" ht="12.75">
      <c r="A139" s="32" t="s">
        <v>428</v>
      </c>
      <c r="B139" s="2">
        <v>1</v>
      </c>
      <c r="C139" s="2">
        <v>2</v>
      </c>
      <c r="D139" s="2">
        <f>244+1</f>
        <v>245</v>
      </c>
      <c r="E139" s="2">
        <f>54+12</f>
        <v>66</v>
      </c>
      <c r="F139" s="2"/>
      <c r="G139" s="2">
        <v>3</v>
      </c>
      <c r="H139" s="2"/>
      <c r="I139" s="2"/>
      <c r="J139" s="2"/>
      <c r="K139" s="2"/>
      <c r="L139" s="2">
        <v>5</v>
      </c>
      <c r="M139" s="2">
        <v>28</v>
      </c>
      <c r="N139" s="2">
        <v>4</v>
      </c>
      <c r="O139" s="2">
        <v>3</v>
      </c>
      <c r="P139" s="2">
        <v>1</v>
      </c>
      <c r="Q139" s="3">
        <v>1</v>
      </c>
      <c r="R139" s="3">
        <v>1</v>
      </c>
      <c r="S139" s="2"/>
      <c r="T139" s="2"/>
      <c r="U139" s="2"/>
      <c r="V139" s="2"/>
      <c r="W139" s="2"/>
      <c r="X139" s="2"/>
      <c r="Y139" s="2"/>
      <c r="Z139" s="2"/>
      <c r="AA139" s="2">
        <v>7</v>
      </c>
      <c r="AB139" s="2"/>
      <c r="AC139" s="2"/>
      <c r="AD139" s="2"/>
      <c r="AE139" s="2"/>
      <c r="AF139" s="2"/>
      <c r="AG139" s="2"/>
      <c r="AH139" s="6">
        <f t="shared" si="2"/>
        <v>367</v>
      </c>
    </row>
    <row r="140" spans="1:34" ht="12.75">
      <c r="A140" s="32" t="s">
        <v>429</v>
      </c>
      <c r="B140" s="2"/>
      <c r="C140" s="2">
        <v>24</v>
      </c>
      <c r="D140" s="2">
        <f>12+93+35</f>
        <v>140</v>
      </c>
      <c r="E140" s="2">
        <f>130+7+22</f>
        <v>159</v>
      </c>
      <c r="F140" s="2"/>
      <c r="G140" s="2">
        <v>1</v>
      </c>
      <c r="H140" s="2"/>
      <c r="I140" s="2"/>
      <c r="J140" s="2"/>
      <c r="K140" s="2">
        <v>1</v>
      </c>
      <c r="L140" s="2"/>
      <c r="M140" s="2">
        <v>1</v>
      </c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>
        <v>1</v>
      </c>
      <c r="AC140" s="2"/>
      <c r="AD140" s="2"/>
      <c r="AE140" s="2"/>
      <c r="AF140" s="2"/>
      <c r="AG140" s="2"/>
      <c r="AH140" s="6">
        <f t="shared" si="2"/>
        <v>327</v>
      </c>
    </row>
    <row r="141" spans="1:34" ht="12.75">
      <c r="A141" s="32" t="s">
        <v>430</v>
      </c>
      <c r="B141" s="2"/>
      <c r="C141" s="2"/>
      <c r="D141" s="2">
        <f>16+2</f>
        <v>18</v>
      </c>
      <c r="E141" s="2">
        <f>6+3</f>
        <v>9</v>
      </c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6">
        <f t="shared" si="2"/>
        <v>27</v>
      </c>
    </row>
    <row r="142" spans="1:34" ht="12.75">
      <c r="A142" s="32" t="s">
        <v>431</v>
      </c>
      <c r="B142" s="2"/>
      <c r="C142" s="2"/>
      <c r="D142" s="2"/>
      <c r="E142" s="3">
        <v>3</v>
      </c>
      <c r="F142" s="2"/>
      <c r="G142" s="3"/>
      <c r="H142" s="2"/>
      <c r="I142" s="2"/>
      <c r="J142" s="2"/>
      <c r="K142" s="2"/>
      <c r="L142" s="2"/>
      <c r="M142" s="2"/>
      <c r="N142" s="3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6">
        <f t="shared" si="2"/>
        <v>3</v>
      </c>
    </row>
    <row r="143" spans="1:34" ht="12.75">
      <c r="A143" s="32" t="s">
        <v>432</v>
      </c>
      <c r="B143" s="2"/>
      <c r="C143" s="2">
        <v>12</v>
      </c>
      <c r="D143" s="2">
        <v>13</v>
      </c>
      <c r="E143" s="2">
        <v>25</v>
      </c>
      <c r="F143" s="2">
        <v>1</v>
      </c>
      <c r="G143" s="2"/>
      <c r="H143" s="2"/>
      <c r="I143" s="2"/>
      <c r="J143" s="2"/>
      <c r="K143" s="2"/>
      <c r="L143" s="2"/>
      <c r="M143" s="2">
        <v>2</v>
      </c>
      <c r="N143" s="2"/>
      <c r="O143" s="2"/>
      <c r="P143" s="2">
        <v>1</v>
      </c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6">
        <f t="shared" si="2"/>
        <v>54</v>
      </c>
    </row>
    <row r="144" spans="1:34" ht="12.75">
      <c r="A144" s="32" t="s">
        <v>433</v>
      </c>
      <c r="B144" s="2"/>
      <c r="C144" s="2"/>
      <c r="D144" s="2">
        <v>9</v>
      </c>
      <c r="E144" s="2">
        <v>10</v>
      </c>
      <c r="F144" s="2"/>
      <c r="G144" s="2">
        <v>1</v>
      </c>
      <c r="H144" s="2"/>
      <c r="I144" s="2"/>
      <c r="J144" s="2"/>
      <c r="K144" s="2"/>
      <c r="L144" s="2"/>
      <c r="M144" s="2">
        <v>1</v>
      </c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6">
        <f t="shared" si="2"/>
        <v>21</v>
      </c>
    </row>
    <row r="145" spans="1:34" ht="12.75">
      <c r="A145" s="32" t="s">
        <v>434</v>
      </c>
      <c r="B145" s="2"/>
      <c r="C145" s="2"/>
      <c r="D145" s="2">
        <v>1</v>
      </c>
      <c r="E145" s="2">
        <v>47</v>
      </c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>
        <v>1</v>
      </c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6">
        <f t="shared" si="2"/>
        <v>49</v>
      </c>
    </row>
    <row r="146" spans="1:34" ht="12.75">
      <c r="A146" s="32" t="s">
        <v>435</v>
      </c>
      <c r="B146" s="2"/>
      <c r="C146" s="2"/>
      <c r="D146" s="3">
        <v>13</v>
      </c>
      <c r="E146" s="3">
        <v>5</v>
      </c>
      <c r="F146" s="2"/>
      <c r="G146" s="3"/>
      <c r="H146" s="2"/>
      <c r="I146" s="2"/>
      <c r="J146" s="2"/>
      <c r="K146" s="2"/>
      <c r="L146" s="2"/>
      <c r="M146" s="2"/>
      <c r="N146" s="3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6">
        <f t="shared" si="2"/>
        <v>18</v>
      </c>
    </row>
    <row r="147" spans="1:34" ht="12.75">
      <c r="A147" s="32" t="s">
        <v>436</v>
      </c>
      <c r="B147" s="2"/>
      <c r="C147" s="2"/>
      <c r="D147" s="2">
        <v>9</v>
      </c>
      <c r="E147" s="2">
        <v>2</v>
      </c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6">
        <f t="shared" si="2"/>
        <v>11</v>
      </c>
    </row>
    <row r="148" spans="1:34" ht="12.75">
      <c r="A148" s="32" t="s">
        <v>437</v>
      </c>
      <c r="B148" s="2"/>
      <c r="C148" s="2">
        <v>1</v>
      </c>
      <c r="D148" s="2">
        <v>3</v>
      </c>
      <c r="E148" s="2">
        <v>4</v>
      </c>
      <c r="F148" s="2"/>
      <c r="G148" s="2"/>
      <c r="H148" s="2"/>
      <c r="I148" s="2"/>
      <c r="J148" s="2"/>
      <c r="K148" s="2"/>
      <c r="L148" s="2"/>
      <c r="M148" s="2">
        <v>2</v>
      </c>
      <c r="N148" s="2">
        <v>2</v>
      </c>
      <c r="O148" s="2"/>
      <c r="P148" s="2"/>
      <c r="Q148" s="2"/>
      <c r="R148" s="2"/>
      <c r="S148" s="2"/>
      <c r="T148" s="2">
        <v>1</v>
      </c>
      <c r="U148" s="2"/>
      <c r="V148" s="2"/>
      <c r="W148" s="2"/>
      <c r="X148" s="2"/>
      <c r="Y148" s="2"/>
      <c r="Z148" s="2"/>
      <c r="AA148" s="2">
        <v>6</v>
      </c>
      <c r="AB148" s="2">
        <v>1</v>
      </c>
      <c r="AC148" s="2"/>
      <c r="AD148" s="2"/>
      <c r="AE148" s="2"/>
      <c r="AF148" s="2"/>
      <c r="AG148" s="2"/>
      <c r="AH148" s="6">
        <f t="shared" si="2"/>
        <v>20</v>
      </c>
    </row>
    <row r="149" spans="1:34" ht="12.75">
      <c r="A149" s="32" t="s">
        <v>438</v>
      </c>
      <c r="B149" s="2"/>
      <c r="C149" s="2">
        <v>1</v>
      </c>
      <c r="D149" s="2">
        <f>407+37</f>
        <v>444</v>
      </c>
      <c r="E149" s="2">
        <f>153+5</f>
        <v>158</v>
      </c>
      <c r="F149" s="2">
        <v>1</v>
      </c>
      <c r="G149" s="2"/>
      <c r="H149" s="2"/>
      <c r="I149" s="2"/>
      <c r="J149" s="2"/>
      <c r="K149" s="2"/>
      <c r="L149" s="2">
        <v>1</v>
      </c>
      <c r="M149" s="2">
        <v>4</v>
      </c>
      <c r="N149" s="2"/>
      <c r="O149" s="2"/>
      <c r="P149" s="2">
        <v>1</v>
      </c>
      <c r="Q149" s="2">
        <v>2</v>
      </c>
      <c r="R149" s="2"/>
      <c r="S149" s="2"/>
      <c r="T149" s="2"/>
      <c r="U149" s="2"/>
      <c r="V149" s="2"/>
      <c r="W149" s="2"/>
      <c r="X149" s="2"/>
      <c r="Y149" s="2"/>
      <c r="Z149" s="2"/>
      <c r="AA149" s="2">
        <v>1</v>
      </c>
      <c r="AB149" s="2">
        <v>8</v>
      </c>
      <c r="AC149" s="2"/>
      <c r="AD149" s="2"/>
      <c r="AE149" s="2"/>
      <c r="AF149" s="2"/>
      <c r="AG149" s="2"/>
      <c r="AH149" s="6">
        <f t="shared" si="2"/>
        <v>621</v>
      </c>
    </row>
    <row r="150" spans="1:34" ht="12.75">
      <c r="A150" s="32" t="s">
        <v>439</v>
      </c>
      <c r="B150" s="2"/>
      <c r="C150" s="2"/>
      <c r="D150" s="2">
        <v>6</v>
      </c>
      <c r="E150" s="2">
        <v>40</v>
      </c>
      <c r="F150" s="2"/>
      <c r="G150" s="2">
        <v>1</v>
      </c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6">
        <f t="shared" si="2"/>
        <v>47</v>
      </c>
    </row>
    <row r="151" spans="1:34" ht="12.75">
      <c r="A151" s="32" t="s">
        <v>440</v>
      </c>
      <c r="B151" s="2"/>
      <c r="C151" s="2">
        <v>2</v>
      </c>
      <c r="D151" s="2">
        <v>9</v>
      </c>
      <c r="E151" s="2">
        <v>113</v>
      </c>
      <c r="F151" s="2"/>
      <c r="G151" s="2"/>
      <c r="H151" s="2"/>
      <c r="I151" s="2"/>
      <c r="J151" s="2"/>
      <c r="K151" s="2"/>
      <c r="L151" s="2"/>
      <c r="M151" s="2">
        <v>2</v>
      </c>
      <c r="N151" s="2"/>
      <c r="O151" s="2"/>
      <c r="P151" s="2"/>
      <c r="Q151" s="2">
        <v>1</v>
      </c>
      <c r="R151" s="2"/>
      <c r="S151" s="2"/>
      <c r="T151" s="2"/>
      <c r="U151" s="2"/>
      <c r="V151" s="2"/>
      <c r="W151" s="2"/>
      <c r="X151" s="2"/>
      <c r="Y151" s="2"/>
      <c r="Z151" s="2"/>
      <c r="AA151" s="2">
        <v>1</v>
      </c>
      <c r="AB151" s="2"/>
      <c r="AC151" s="2"/>
      <c r="AD151" s="2"/>
      <c r="AE151" s="2"/>
      <c r="AF151" s="2"/>
      <c r="AG151" s="2"/>
      <c r="AH151" s="6">
        <f t="shared" si="2"/>
        <v>128</v>
      </c>
    </row>
    <row r="152" spans="1:34" ht="12.75">
      <c r="A152" s="32" t="s">
        <v>441</v>
      </c>
      <c r="B152" s="2">
        <v>1</v>
      </c>
      <c r="C152" s="2"/>
      <c r="D152" s="2">
        <v>26</v>
      </c>
      <c r="E152" s="2">
        <v>77</v>
      </c>
      <c r="F152" s="2">
        <v>1</v>
      </c>
      <c r="G152" s="2">
        <v>2</v>
      </c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6">
        <f t="shared" si="2"/>
        <v>107</v>
      </c>
    </row>
    <row r="153" spans="1:34" ht="12.75">
      <c r="A153" s="32" t="s">
        <v>442</v>
      </c>
      <c r="B153" s="2"/>
      <c r="C153" s="2"/>
      <c r="D153" s="2">
        <v>8</v>
      </c>
      <c r="E153" s="2">
        <v>61</v>
      </c>
      <c r="F153" s="2">
        <v>1</v>
      </c>
      <c r="G153" s="2">
        <v>9</v>
      </c>
      <c r="H153" s="2"/>
      <c r="I153" s="2"/>
      <c r="J153" s="2"/>
      <c r="K153" s="2"/>
      <c r="L153" s="2"/>
      <c r="M153" s="2">
        <v>2</v>
      </c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>
        <v>4</v>
      </c>
      <c r="AB153" s="2"/>
      <c r="AC153" s="2"/>
      <c r="AD153" s="2"/>
      <c r="AE153" s="2"/>
      <c r="AF153" s="2"/>
      <c r="AG153" s="2"/>
      <c r="AH153" s="6">
        <f t="shared" si="2"/>
        <v>85</v>
      </c>
    </row>
    <row r="154" spans="1:34" ht="12.75">
      <c r="A154" s="32" t="s">
        <v>443</v>
      </c>
      <c r="B154" s="2"/>
      <c r="C154" s="2"/>
      <c r="D154" s="2">
        <v>2</v>
      </c>
      <c r="E154" s="2">
        <v>112</v>
      </c>
      <c r="F154" s="2"/>
      <c r="G154" s="2"/>
      <c r="H154" s="2"/>
      <c r="I154" s="2"/>
      <c r="J154" s="2"/>
      <c r="K154" s="2"/>
      <c r="L154" s="2"/>
      <c r="M154" s="2">
        <v>3</v>
      </c>
      <c r="N154" s="2"/>
      <c r="O154" s="2"/>
      <c r="P154" s="2"/>
      <c r="Q154" s="2">
        <v>1</v>
      </c>
      <c r="R154" s="2"/>
      <c r="S154" s="2"/>
      <c r="T154" s="2"/>
      <c r="U154" s="2"/>
      <c r="V154" s="2"/>
      <c r="W154" s="2"/>
      <c r="X154" s="2"/>
      <c r="Y154" s="2"/>
      <c r="Z154" s="2"/>
      <c r="AA154" s="2">
        <v>1</v>
      </c>
      <c r="AB154" s="2"/>
      <c r="AC154" s="2"/>
      <c r="AD154" s="2"/>
      <c r="AE154" s="2"/>
      <c r="AF154" s="2"/>
      <c r="AG154" s="2"/>
      <c r="AH154" s="6">
        <f t="shared" si="2"/>
        <v>119</v>
      </c>
    </row>
    <row r="155" spans="1:34" ht="12.75">
      <c r="A155" s="32" t="s">
        <v>444</v>
      </c>
      <c r="B155" s="2"/>
      <c r="C155" s="2"/>
      <c r="D155" s="2">
        <v>14</v>
      </c>
      <c r="E155" s="2">
        <v>9</v>
      </c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6">
        <f t="shared" si="2"/>
        <v>23</v>
      </c>
    </row>
    <row r="156" spans="1:34" ht="12.75">
      <c r="A156" s="32" t="s">
        <v>445</v>
      </c>
      <c r="B156" s="2"/>
      <c r="C156" s="2"/>
      <c r="D156" s="2">
        <v>4</v>
      </c>
      <c r="E156" s="2">
        <v>4</v>
      </c>
      <c r="F156" s="2"/>
      <c r="G156" s="2">
        <v>1</v>
      </c>
      <c r="H156" s="2"/>
      <c r="I156" s="2"/>
      <c r="J156" s="2"/>
      <c r="K156" s="2"/>
      <c r="L156" s="2"/>
      <c r="M156" s="2">
        <v>1</v>
      </c>
      <c r="N156" s="2"/>
      <c r="O156" s="2">
        <v>1</v>
      </c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6">
        <f t="shared" si="2"/>
        <v>11</v>
      </c>
    </row>
    <row r="157" spans="1:34" ht="12.75">
      <c r="A157" s="32" t="s">
        <v>446</v>
      </c>
      <c r="B157" s="2"/>
      <c r="C157" s="2"/>
      <c r="D157" s="3">
        <v>26</v>
      </c>
      <c r="E157" s="3">
        <v>114</v>
      </c>
      <c r="F157" s="2"/>
      <c r="G157" s="3">
        <v>2</v>
      </c>
      <c r="H157" s="3">
        <v>4</v>
      </c>
      <c r="I157" s="3"/>
      <c r="J157" s="2"/>
      <c r="K157" s="2"/>
      <c r="L157" s="2"/>
      <c r="M157" s="2"/>
      <c r="N157" s="3">
        <v>1</v>
      </c>
      <c r="O157" s="2">
        <v>1</v>
      </c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>
        <v>1</v>
      </c>
      <c r="AB157" s="2"/>
      <c r="AC157" s="2"/>
      <c r="AD157" s="2"/>
      <c r="AE157" s="2"/>
      <c r="AF157" s="2"/>
      <c r="AG157" s="2"/>
      <c r="AH157" s="6">
        <f t="shared" si="2"/>
        <v>149</v>
      </c>
    </row>
    <row r="158" spans="1:34" ht="12.75">
      <c r="A158" s="32" t="s">
        <v>447</v>
      </c>
      <c r="B158" s="2"/>
      <c r="C158" s="2"/>
      <c r="D158" s="2">
        <v>8</v>
      </c>
      <c r="E158" s="2">
        <v>5</v>
      </c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>
        <v>1</v>
      </c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6">
        <f t="shared" si="2"/>
        <v>14</v>
      </c>
    </row>
    <row r="159" spans="1:34" ht="12.75">
      <c r="A159" s="32" t="s">
        <v>448</v>
      </c>
      <c r="B159" s="2"/>
      <c r="C159" s="2"/>
      <c r="D159" s="2"/>
      <c r="E159" s="2">
        <v>20</v>
      </c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>
        <v>1</v>
      </c>
      <c r="AB159" s="2"/>
      <c r="AC159" s="2"/>
      <c r="AD159" s="2"/>
      <c r="AE159" s="2"/>
      <c r="AF159" s="2"/>
      <c r="AG159" s="2"/>
      <c r="AH159" s="6">
        <f t="shared" si="2"/>
        <v>21</v>
      </c>
    </row>
    <row r="160" spans="1:34" ht="12.75">
      <c r="A160" s="32" t="s">
        <v>449</v>
      </c>
      <c r="B160" s="2"/>
      <c r="C160" s="2"/>
      <c r="D160" s="2">
        <v>44</v>
      </c>
      <c r="E160" s="2">
        <f>29+9</f>
        <v>38</v>
      </c>
      <c r="F160" s="2">
        <v>1</v>
      </c>
      <c r="G160" s="2">
        <v>1</v>
      </c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>
        <v>1</v>
      </c>
      <c r="AB160" s="2"/>
      <c r="AC160" s="2"/>
      <c r="AD160" s="2"/>
      <c r="AE160" s="2"/>
      <c r="AF160" s="2"/>
      <c r="AG160" s="2"/>
      <c r="AH160" s="6">
        <f t="shared" si="2"/>
        <v>85</v>
      </c>
    </row>
    <row r="161" spans="1:34" ht="12.75">
      <c r="A161" s="32" t="s">
        <v>450</v>
      </c>
      <c r="B161" s="2"/>
      <c r="C161" s="2">
        <v>2</v>
      </c>
      <c r="D161" s="2">
        <v>293</v>
      </c>
      <c r="E161" s="2">
        <f>4+174</f>
        <v>178</v>
      </c>
      <c r="F161" s="2">
        <v>3</v>
      </c>
      <c r="G161" s="2">
        <v>2</v>
      </c>
      <c r="H161" s="2"/>
      <c r="I161" s="2"/>
      <c r="J161" s="2"/>
      <c r="K161" s="2"/>
      <c r="L161" s="2">
        <v>1</v>
      </c>
      <c r="M161" s="2">
        <v>6</v>
      </c>
      <c r="N161" s="2"/>
      <c r="O161" s="2"/>
      <c r="P161" s="2">
        <v>9</v>
      </c>
      <c r="Q161" s="2"/>
      <c r="R161" s="2"/>
      <c r="S161" s="2"/>
      <c r="T161" s="2">
        <v>1</v>
      </c>
      <c r="U161" s="2"/>
      <c r="V161" s="2"/>
      <c r="W161" s="2"/>
      <c r="X161" s="2"/>
      <c r="Y161" s="2"/>
      <c r="Z161" s="2">
        <v>2</v>
      </c>
      <c r="AA161" s="2">
        <v>1</v>
      </c>
      <c r="AB161" s="2">
        <v>3</v>
      </c>
      <c r="AC161" s="2"/>
      <c r="AD161" s="2"/>
      <c r="AE161" s="2"/>
      <c r="AF161" s="2"/>
      <c r="AG161" s="2"/>
      <c r="AH161" s="6">
        <f t="shared" si="2"/>
        <v>501</v>
      </c>
    </row>
    <row r="162" spans="1:34" ht="12.75">
      <c r="A162" s="32" t="s">
        <v>451</v>
      </c>
      <c r="B162" s="2"/>
      <c r="C162" s="2"/>
      <c r="D162" s="2"/>
      <c r="E162" s="2">
        <f>9+61+6+6</f>
        <v>82</v>
      </c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6">
        <f t="shared" si="2"/>
        <v>82</v>
      </c>
    </row>
    <row r="163" spans="1:34" ht="12.75">
      <c r="A163" s="32" t="s">
        <v>452</v>
      </c>
      <c r="B163" s="2"/>
      <c r="C163" s="2"/>
      <c r="D163" s="2"/>
      <c r="E163" s="2">
        <v>6</v>
      </c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6">
        <f t="shared" si="2"/>
        <v>6</v>
      </c>
    </row>
    <row r="164" spans="1:34" ht="12.75">
      <c r="A164" s="32" t="s">
        <v>453</v>
      </c>
      <c r="B164" s="2"/>
      <c r="C164" s="2"/>
      <c r="D164" s="2"/>
      <c r="E164" s="3">
        <v>8</v>
      </c>
      <c r="F164" s="2"/>
      <c r="G164" s="3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6">
        <f t="shared" si="2"/>
        <v>8</v>
      </c>
    </row>
    <row r="165" spans="1:34" ht="12.75">
      <c r="A165" s="32" t="s">
        <v>454</v>
      </c>
      <c r="B165" s="2"/>
      <c r="C165" s="2"/>
      <c r="D165" s="2"/>
      <c r="E165" s="2">
        <v>2</v>
      </c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6">
        <f t="shared" si="2"/>
        <v>2</v>
      </c>
    </row>
    <row r="166" spans="1:34" ht="12.75">
      <c r="A166" s="32" t="s">
        <v>455</v>
      </c>
      <c r="B166" s="2"/>
      <c r="C166" s="2"/>
      <c r="D166" s="2"/>
      <c r="E166" s="2">
        <v>4</v>
      </c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6">
        <f t="shared" si="2"/>
        <v>4</v>
      </c>
    </row>
    <row r="167" spans="1:34" ht="12.75">
      <c r="A167" s="32" t="s">
        <v>456</v>
      </c>
      <c r="B167" s="2"/>
      <c r="C167" s="2"/>
      <c r="D167" s="2"/>
      <c r="E167" s="2">
        <v>6</v>
      </c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6">
        <f t="shared" si="2"/>
        <v>6</v>
      </c>
    </row>
    <row r="168" spans="1:34" ht="12.75">
      <c r="A168" s="32" t="s">
        <v>457</v>
      </c>
      <c r="B168" s="2"/>
      <c r="C168" s="2"/>
      <c r="D168" s="2"/>
      <c r="E168" s="2">
        <v>15</v>
      </c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6">
        <f t="shared" si="2"/>
        <v>15</v>
      </c>
    </row>
    <row r="169" spans="1:34" ht="12.75">
      <c r="A169" s="32" t="s">
        <v>458</v>
      </c>
      <c r="B169" s="2"/>
      <c r="C169" s="2"/>
      <c r="D169" s="2">
        <v>6</v>
      </c>
      <c r="E169" s="3"/>
      <c r="F169" s="2"/>
      <c r="G169" s="3"/>
      <c r="H169" s="2"/>
      <c r="I169" s="2"/>
      <c r="J169" s="2"/>
      <c r="K169" s="2"/>
      <c r="L169" s="2"/>
      <c r="M169" s="2"/>
      <c r="N169" s="3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6">
        <f t="shared" si="2"/>
        <v>6</v>
      </c>
    </row>
    <row r="170" spans="1:34" ht="12.75">
      <c r="A170" s="32" t="s">
        <v>459</v>
      </c>
      <c r="B170" s="2"/>
      <c r="C170" s="2"/>
      <c r="D170" s="2"/>
      <c r="E170" s="2">
        <v>2</v>
      </c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6">
        <f t="shared" si="2"/>
        <v>2</v>
      </c>
    </row>
    <row r="171" spans="1:34" ht="12.75">
      <c r="A171" s="32" t="s">
        <v>460</v>
      </c>
      <c r="B171" s="2"/>
      <c r="C171" s="2"/>
      <c r="D171" s="2">
        <v>6</v>
      </c>
      <c r="E171" s="2">
        <v>8</v>
      </c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6">
        <f t="shared" si="2"/>
        <v>14</v>
      </c>
    </row>
    <row r="172" spans="1:34" ht="12.75">
      <c r="A172" s="32" t="s">
        <v>461</v>
      </c>
      <c r="B172" s="2"/>
      <c r="C172" s="2"/>
      <c r="D172" s="2">
        <v>4</v>
      </c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6">
        <f t="shared" si="2"/>
        <v>4</v>
      </c>
    </row>
    <row r="173" spans="1:34" ht="12.75">
      <c r="A173" s="32" t="s">
        <v>462</v>
      </c>
      <c r="B173" s="2"/>
      <c r="C173" s="2"/>
      <c r="D173" s="2"/>
      <c r="E173" s="3">
        <v>8</v>
      </c>
      <c r="F173" s="2"/>
      <c r="G173" s="3"/>
      <c r="H173" s="2"/>
      <c r="I173" s="2"/>
      <c r="J173" s="2"/>
      <c r="K173" s="2"/>
      <c r="L173" s="2"/>
      <c r="M173" s="2"/>
      <c r="N173" s="3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6">
        <f t="shared" si="2"/>
        <v>8</v>
      </c>
    </row>
    <row r="174" spans="1:34" ht="12.75">
      <c r="A174" s="32" t="s">
        <v>463</v>
      </c>
      <c r="B174" s="2"/>
      <c r="C174" s="2"/>
      <c r="D174" s="2"/>
      <c r="E174" s="2">
        <v>2</v>
      </c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6">
        <f t="shared" si="2"/>
        <v>2</v>
      </c>
    </row>
    <row r="175" spans="1:34" ht="12.75">
      <c r="A175" s="32" t="s">
        <v>464</v>
      </c>
      <c r="B175" s="2"/>
      <c r="C175" s="2"/>
      <c r="D175" s="2"/>
      <c r="E175" s="2">
        <v>14</v>
      </c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6">
        <f t="shared" si="2"/>
        <v>14</v>
      </c>
    </row>
    <row r="176" spans="1:34" ht="12.75">
      <c r="A176" s="32" t="s">
        <v>465</v>
      </c>
      <c r="B176" s="2"/>
      <c r="C176" s="2"/>
      <c r="D176" s="2"/>
      <c r="E176" s="2">
        <v>3</v>
      </c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6">
        <f t="shared" si="2"/>
        <v>3</v>
      </c>
    </row>
    <row r="177" spans="1:34" ht="12.75">
      <c r="A177" s="32" t="s">
        <v>466</v>
      </c>
      <c r="B177" s="2"/>
      <c r="C177" s="2"/>
      <c r="D177" s="2"/>
      <c r="E177" s="2">
        <v>8</v>
      </c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6">
        <f t="shared" si="2"/>
        <v>8</v>
      </c>
    </row>
    <row r="178" spans="1:34" ht="12.75">
      <c r="A178" s="32" t="s">
        <v>467</v>
      </c>
      <c r="B178" s="2"/>
      <c r="C178" s="2"/>
      <c r="D178" s="2"/>
      <c r="E178" s="2">
        <v>8</v>
      </c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6">
        <f t="shared" si="2"/>
        <v>8</v>
      </c>
    </row>
    <row r="179" spans="1:34" ht="12.75">
      <c r="A179" s="32" t="s">
        <v>468</v>
      </c>
      <c r="B179" s="2"/>
      <c r="C179" s="2"/>
      <c r="D179" s="2"/>
      <c r="E179" s="2">
        <f>9+6</f>
        <v>15</v>
      </c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6">
        <f t="shared" si="2"/>
        <v>15</v>
      </c>
    </row>
    <row r="180" spans="1:34" ht="12.75">
      <c r="A180" s="32" t="s">
        <v>469</v>
      </c>
      <c r="B180" s="2"/>
      <c r="C180" s="2"/>
      <c r="D180" s="2"/>
      <c r="E180" s="2">
        <f>5+6</f>
        <v>11</v>
      </c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6">
        <f t="shared" si="2"/>
        <v>11</v>
      </c>
    </row>
    <row r="181" spans="1:34" ht="12.75">
      <c r="A181" s="32" t="s">
        <v>470</v>
      </c>
      <c r="B181" s="2"/>
      <c r="C181" s="2"/>
      <c r="D181" s="2"/>
      <c r="E181" s="2">
        <f>10+6</f>
        <v>16</v>
      </c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6">
        <f t="shared" si="2"/>
        <v>16</v>
      </c>
    </row>
    <row r="182" spans="1:34" ht="12.75">
      <c r="A182" s="32" t="s">
        <v>471</v>
      </c>
      <c r="B182" s="2"/>
      <c r="C182" s="2"/>
      <c r="D182" s="2"/>
      <c r="E182" s="2">
        <f>11+2</f>
        <v>13</v>
      </c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6">
        <f t="shared" si="2"/>
        <v>13</v>
      </c>
    </row>
    <row r="183" spans="1:34" ht="12.75">
      <c r="A183" s="32" t="s">
        <v>472</v>
      </c>
      <c r="B183" s="2"/>
      <c r="C183" s="2"/>
      <c r="D183" s="2"/>
      <c r="E183" s="2">
        <f>2+7</f>
        <v>9</v>
      </c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6">
        <f t="shared" si="2"/>
        <v>9</v>
      </c>
    </row>
    <row r="184" spans="1:34" ht="12.75">
      <c r="A184" s="32" t="s">
        <v>473</v>
      </c>
      <c r="B184" s="2"/>
      <c r="C184" s="2"/>
      <c r="D184" s="2"/>
      <c r="E184" s="3">
        <v>6</v>
      </c>
      <c r="F184" s="2"/>
      <c r="G184" s="3"/>
      <c r="H184" s="2"/>
      <c r="I184" s="2"/>
      <c r="J184" s="2"/>
      <c r="K184" s="2"/>
      <c r="L184" s="2"/>
      <c r="M184" s="2"/>
      <c r="N184" s="3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6">
        <f t="shared" si="2"/>
        <v>6</v>
      </c>
    </row>
    <row r="185" spans="1:34" ht="12.75">
      <c r="A185" s="32" t="s">
        <v>474</v>
      </c>
      <c r="B185" s="2"/>
      <c r="C185" s="2"/>
      <c r="D185" s="2"/>
      <c r="E185" s="2">
        <v>9</v>
      </c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6">
        <f t="shared" si="2"/>
        <v>9</v>
      </c>
    </row>
    <row r="186" spans="1:34" ht="12.75">
      <c r="A186" s="32" t="s">
        <v>475</v>
      </c>
      <c r="B186" s="2"/>
      <c r="C186" s="2"/>
      <c r="D186" s="2"/>
      <c r="E186" s="2">
        <v>3</v>
      </c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6">
        <f t="shared" si="2"/>
        <v>3</v>
      </c>
    </row>
    <row r="187" spans="1:34" ht="12.75">
      <c r="A187" s="32" t="s">
        <v>476</v>
      </c>
      <c r="B187" s="2"/>
      <c r="C187" s="2"/>
      <c r="D187" s="2"/>
      <c r="E187" s="3">
        <v>5</v>
      </c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6">
        <f t="shared" si="2"/>
        <v>5</v>
      </c>
    </row>
    <row r="188" spans="1:34" ht="12.75">
      <c r="A188" s="32" t="s">
        <v>477</v>
      </c>
      <c r="B188" s="2"/>
      <c r="C188" s="2"/>
      <c r="D188" s="2"/>
      <c r="E188" s="3">
        <v>8</v>
      </c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6">
        <f t="shared" si="2"/>
        <v>8</v>
      </c>
    </row>
    <row r="189" spans="1:34" ht="12.75">
      <c r="A189" s="32" t="s">
        <v>478</v>
      </c>
      <c r="B189" s="2"/>
      <c r="C189" s="2"/>
      <c r="D189" s="2"/>
      <c r="E189" s="3">
        <v>5</v>
      </c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6">
        <f t="shared" si="2"/>
        <v>5</v>
      </c>
    </row>
    <row r="190" spans="1:34" ht="12.75">
      <c r="A190" s="32" t="s">
        <v>479</v>
      </c>
      <c r="B190" s="2"/>
      <c r="C190" s="2"/>
      <c r="D190" s="2"/>
      <c r="E190" s="3">
        <v>5</v>
      </c>
      <c r="F190" s="2"/>
      <c r="G190" s="3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6">
        <f t="shared" si="2"/>
        <v>5</v>
      </c>
    </row>
    <row r="191" spans="1:34" ht="12.75">
      <c r="A191" s="32" t="s">
        <v>480</v>
      </c>
      <c r="B191" s="2"/>
      <c r="C191" s="2"/>
      <c r="D191" s="2"/>
      <c r="E191" s="3">
        <v>13</v>
      </c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6">
        <f t="shared" si="2"/>
        <v>13</v>
      </c>
    </row>
    <row r="192" spans="1:34" ht="12.75">
      <c r="A192" s="32" t="s">
        <v>481</v>
      </c>
      <c r="B192" s="2"/>
      <c r="C192" s="2"/>
      <c r="D192" s="2"/>
      <c r="E192" s="3">
        <v>7</v>
      </c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6">
        <f t="shared" si="2"/>
        <v>7</v>
      </c>
    </row>
    <row r="193" spans="1:34" ht="12.75">
      <c r="A193" s="32" t="s">
        <v>482</v>
      </c>
      <c r="B193" s="2"/>
      <c r="C193" s="2"/>
      <c r="D193" s="2"/>
      <c r="E193" s="3">
        <v>5</v>
      </c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6">
        <f t="shared" si="2"/>
        <v>5</v>
      </c>
    </row>
    <row r="194" spans="1:34" ht="12.75">
      <c r="A194" s="21" t="s">
        <v>483</v>
      </c>
      <c r="B194" s="2"/>
      <c r="C194" s="2"/>
      <c r="D194" s="2">
        <v>70</v>
      </c>
      <c r="E194" s="2">
        <v>52</v>
      </c>
      <c r="F194" s="2"/>
      <c r="G194" s="2">
        <v>5</v>
      </c>
      <c r="H194" s="2"/>
      <c r="I194" s="2"/>
      <c r="J194" s="2"/>
      <c r="K194" s="2"/>
      <c r="L194" s="2"/>
      <c r="M194" s="2">
        <v>51</v>
      </c>
      <c r="N194" s="2"/>
      <c r="O194" s="2">
        <v>10</v>
      </c>
      <c r="P194" s="2">
        <v>2</v>
      </c>
      <c r="Q194" s="2"/>
      <c r="R194" s="2">
        <v>4</v>
      </c>
      <c r="S194" s="2"/>
      <c r="T194" s="2">
        <v>1</v>
      </c>
      <c r="U194" s="2"/>
      <c r="V194" s="2"/>
      <c r="W194" s="2"/>
      <c r="X194" s="2"/>
      <c r="Y194" s="2">
        <v>1</v>
      </c>
      <c r="Z194" s="2"/>
      <c r="AA194" s="2">
        <v>5</v>
      </c>
      <c r="AB194" s="2"/>
      <c r="AC194" s="2"/>
      <c r="AD194" s="2"/>
      <c r="AE194" s="2"/>
      <c r="AF194" s="2">
        <v>1</v>
      </c>
      <c r="AG194" s="2"/>
      <c r="AH194" s="6">
        <f t="shared" si="2"/>
        <v>202</v>
      </c>
    </row>
    <row r="195" spans="1:34" ht="12.75">
      <c r="A195" s="21" t="s">
        <v>484</v>
      </c>
      <c r="B195" s="2"/>
      <c r="C195" s="2"/>
      <c r="D195" s="2">
        <v>12</v>
      </c>
      <c r="E195" s="2">
        <v>50</v>
      </c>
      <c r="F195" s="2"/>
      <c r="G195" s="3"/>
      <c r="H195" s="3"/>
      <c r="I195" s="3"/>
      <c r="J195" s="2"/>
      <c r="K195" s="2"/>
      <c r="L195" s="2"/>
      <c r="M195" s="2">
        <v>2</v>
      </c>
      <c r="N195" s="2">
        <v>1</v>
      </c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6">
        <f t="shared" si="2"/>
        <v>65</v>
      </c>
    </row>
    <row r="196" spans="1:34" ht="12.75">
      <c r="A196" s="21" t="s">
        <v>485</v>
      </c>
      <c r="B196" s="2"/>
      <c r="C196" s="2"/>
      <c r="D196" s="2">
        <v>11</v>
      </c>
      <c r="E196" s="2">
        <v>42</v>
      </c>
      <c r="F196" s="2">
        <v>1</v>
      </c>
      <c r="G196" s="2">
        <v>3</v>
      </c>
      <c r="H196" s="2"/>
      <c r="I196" s="2"/>
      <c r="J196" s="2"/>
      <c r="K196" s="2"/>
      <c r="L196" s="2"/>
      <c r="M196" s="2">
        <v>4</v>
      </c>
      <c r="N196" s="2"/>
      <c r="O196" s="2">
        <v>6</v>
      </c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>
        <v>5</v>
      </c>
      <c r="AC196" s="2"/>
      <c r="AD196" s="2"/>
      <c r="AE196" s="2"/>
      <c r="AF196" s="2">
        <v>5</v>
      </c>
      <c r="AG196" s="2"/>
      <c r="AH196" s="6">
        <f t="shared" si="2"/>
        <v>77</v>
      </c>
    </row>
    <row r="197" spans="1:34" ht="12.75">
      <c r="A197" s="21" t="s">
        <v>486</v>
      </c>
      <c r="B197" s="2"/>
      <c r="C197" s="2">
        <v>17</v>
      </c>
      <c r="D197" s="2">
        <v>212</v>
      </c>
      <c r="E197" s="2">
        <v>51</v>
      </c>
      <c r="F197" s="2"/>
      <c r="G197" s="2">
        <v>3</v>
      </c>
      <c r="H197" s="2">
        <v>5</v>
      </c>
      <c r="I197" s="2"/>
      <c r="J197" s="2">
        <v>1</v>
      </c>
      <c r="K197" s="2"/>
      <c r="L197" s="2"/>
      <c r="M197" s="2">
        <v>262</v>
      </c>
      <c r="N197" s="2">
        <v>2</v>
      </c>
      <c r="O197" s="2">
        <v>3</v>
      </c>
      <c r="P197" s="2">
        <v>1</v>
      </c>
      <c r="Q197" s="2"/>
      <c r="R197" s="2">
        <v>4</v>
      </c>
      <c r="S197" s="2"/>
      <c r="T197" s="2"/>
      <c r="U197" s="2"/>
      <c r="V197" s="2"/>
      <c r="W197" s="2">
        <v>1</v>
      </c>
      <c r="X197" s="2"/>
      <c r="Y197" s="2"/>
      <c r="Z197" s="2"/>
      <c r="AA197" s="2">
        <v>2</v>
      </c>
      <c r="AB197" s="2"/>
      <c r="AC197" s="2"/>
      <c r="AD197" s="2"/>
      <c r="AE197" s="2"/>
      <c r="AF197" s="2"/>
      <c r="AG197" s="2"/>
      <c r="AH197" s="6">
        <f t="shared" si="2"/>
        <v>564</v>
      </c>
    </row>
    <row r="198" spans="1:34" ht="12.75">
      <c r="A198" s="21" t="s">
        <v>487</v>
      </c>
      <c r="B198" s="2">
        <v>2</v>
      </c>
      <c r="C198" s="2">
        <v>2</v>
      </c>
      <c r="D198" s="2">
        <v>73</v>
      </c>
      <c r="E198" s="2">
        <v>75</v>
      </c>
      <c r="F198" s="2"/>
      <c r="G198" s="2"/>
      <c r="H198" s="2"/>
      <c r="I198" s="2"/>
      <c r="J198" s="2"/>
      <c r="K198" s="2"/>
      <c r="L198" s="2">
        <v>1</v>
      </c>
      <c r="M198" s="2">
        <v>14</v>
      </c>
      <c r="N198" s="2"/>
      <c r="O198" s="2">
        <v>16</v>
      </c>
      <c r="P198" s="2">
        <v>3</v>
      </c>
      <c r="Q198" s="2"/>
      <c r="R198" s="2">
        <v>5</v>
      </c>
      <c r="S198" s="2">
        <v>1</v>
      </c>
      <c r="T198" s="2"/>
      <c r="U198" s="2"/>
      <c r="V198" s="2"/>
      <c r="W198" s="2"/>
      <c r="X198" s="2"/>
      <c r="Y198" s="2"/>
      <c r="Z198" s="2"/>
      <c r="AA198" s="2">
        <v>1</v>
      </c>
      <c r="AB198" s="2"/>
      <c r="AC198" s="2"/>
      <c r="AD198" s="2"/>
      <c r="AE198" s="2"/>
      <c r="AF198" s="2"/>
      <c r="AG198" s="2"/>
      <c r="AH198" s="6">
        <f t="shared" si="2"/>
        <v>193</v>
      </c>
    </row>
    <row r="199" spans="1:34" ht="12.75">
      <c r="A199" s="21" t="s">
        <v>488</v>
      </c>
      <c r="B199" s="2"/>
      <c r="C199" s="2"/>
      <c r="D199" s="3">
        <v>10</v>
      </c>
      <c r="E199" s="3">
        <v>9</v>
      </c>
      <c r="F199" s="2"/>
      <c r="G199" s="3"/>
      <c r="H199" s="3"/>
      <c r="I199" s="3"/>
      <c r="J199" s="2"/>
      <c r="K199" s="2"/>
      <c r="L199" s="2"/>
      <c r="M199" s="3">
        <v>3</v>
      </c>
      <c r="N199" s="2"/>
      <c r="O199" s="2"/>
      <c r="P199" s="3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6">
        <f t="shared" si="2"/>
        <v>22</v>
      </c>
    </row>
    <row r="200" spans="1:34" ht="12.75">
      <c r="A200" s="21" t="s">
        <v>489</v>
      </c>
      <c r="B200" s="2"/>
      <c r="C200" s="2"/>
      <c r="D200" s="2">
        <v>8</v>
      </c>
      <c r="E200" s="2">
        <v>5</v>
      </c>
      <c r="F200" s="2"/>
      <c r="G200" s="2"/>
      <c r="H200" s="2"/>
      <c r="I200" s="2"/>
      <c r="J200" s="2"/>
      <c r="K200" s="2"/>
      <c r="L200" s="2"/>
      <c r="M200" s="2">
        <v>3</v>
      </c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6">
        <f t="shared" si="2"/>
        <v>16</v>
      </c>
    </row>
    <row r="201" spans="1:34" ht="12.75">
      <c r="A201" s="21" t="s">
        <v>490</v>
      </c>
      <c r="B201" s="2"/>
      <c r="C201" s="2">
        <v>2</v>
      </c>
      <c r="D201" s="2">
        <v>30</v>
      </c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>
        <v>3</v>
      </c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>
        <v>1</v>
      </c>
      <c r="AC201" s="2"/>
      <c r="AD201" s="2"/>
      <c r="AE201" s="2"/>
      <c r="AF201" s="2"/>
      <c r="AG201" s="2"/>
      <c r="AH201" s="6">
        <f t="shared" si="2"/>
        <v>36</v>
      </c>
    </row>
    <row r="202" spans="1:34" ht="12.75">
      <c r="A202" s="21" t="s">
        <v>491</v>
      </c>
      <c r="B202" s="2"/>
      <c r="C202" s="2">
        <v>23</v>
      </c>
      <c r="D202" s="2">
        <v>9</v>
      </c>
      <c r="E202" s="2"/>
      <c r="F202" s="2"/>
      <c r="G202" s="2"/>
      <c r="H202" s="2"/>
      <c r="I202" s="2"/>
      <c r="J202" s="2"/>
      <c r="K202" s="2"/>
      <c r="L202" s="2"/>
      <c r="M202" s="2">
        <v>1</v>
      </c>
      <c r="N202" s="2"/>
      <c r="O202" s="2">
        <v>7</v>
      </c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6">
        <f aca="true" t="shared" si="3" ref="AH202:AH265">SUM(B202:AF202)</f>
        <v>40</v>
      </c>
    </row>
    <row r="203" spans="1:34" ht="12.75">
      <c r="A203" s="21" t="s">
        <v>492</v>
      </c>
      <c r="B203" s="2">
        <v>2</v>
      </c>
      <c r="C203" s="2"/>
      <c r="D203" s="3">
        <v>78</v>
      </c>
      <c r="E203" s="3">
        <v>24</v>
      </c>
      <c r="F203" s="2"/>
      <c r="G203" s="3">
        <v>2</v>
      </c>
      <c r="H203" s="3">
        <v>13</v>
      </c>
      <c r="I203" s="3"/>
      <c r="J203" s="2">
        <v>1</v>
      </c>
      <c r="K203" s="2"/>
      <c r="L203" s="2"/>
      <c r="M203" s="3">
        <v>44</v>
      </c>
      <c r="N203" s="2"/>
      <c r="O203" s="3">
        <v>56</v>
      </c>
      <c r="P203" s="3">
        <v>42</v>
      </c>
      <c r="Q203" s="3">
        <v>3</v>
      </c>
      <c r="R203" s="2">
        <v>4</v>
      </c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6">
        <f t="shared" si="3"/>
        <v>269</v>
      </c>
    </row>
    <row r="204" spans="1:34" ht="12.75">
      <c r="A204" s="21" t="s">
        <v>493</v>
      </c>
      <c r="B204" s="2"/>
      <c r="C204" s="2"/>
      <c r="D204" s="2">
        <f>14+4</f>
        <v>18</v>
      </c>
      <c r="E204" s="2">
        <f>28+1</f>
        <v>29</v>
      </c>
      <c r="F204" s="2">
        <v>2</v>
      </c>
      <c r="G204" s="2">
        <v>2</v>
      </c>
      <c r="H204" s="2"/>
      <c r="I204" s="2"/>
      <c r="J204" s="2"/>
      <c r="K204" s="2"/>
      <c r="L204" s="2">
        <v>1</v>
      </c>
      <c r="M204" s="2">
        <v>10</v>
      </c>
      <c r="N204" s="2"/>
      <c r="O204" s="2">
        <v>8</v>
      </c>
      <c r="P204" s="2">
        <v>2</v>
      </c>
      <c r="Q204" s="2">
        <v>1</v>
      </c>
      <c r="R204" s="2">
        <v>1</v>
      </c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>
        <v>4</v>
      </c>
      <c r="AG204" s="2"/>
      <c r="AH204" s="6">
        <f t="shared" si="3"/>
        <v>78</v>
      </c>
    </row>
    <row r="205" spans="1:34" ht="12.75">
      <c r="A205" s="21" t="s">
        <v>494</v>
      </c>
      <c r="B205" s="2">
        <v>1</v>
      </c>
      <c r="C205" s="2"/>
      <c r="D205" s="2">
        <v>52</v>
      </c>
      <c r="E205" s="2">
        <v>55</v>
      </c>
      <c r="F205" s="2">
        <v>1</v>
      </c>
      <c r="G205" s="2">
        <v>1</v>
      </c>
      <c r="H205" s="2">
        <v>2</v>
      </c>
      <c r="I205" s="2"/>
      <c r="J205" s="2"/>
      <c r="K205" s="2"/>
      <c r="L205" s="2"/>
      <c r="M205" s="2">
        <v>11</v>
      </c>
      <c r="N205" s="2"/>
      <c r="O205" s="2">
        <v>8</v>
      </c>
      <c r="P205" s="2">
        <v>4</v>
      </c>
      <c r="Q205" s="2"/>
      <c r="R205" s="2">
        <v>1</v>
      </c>
      <c r="S205" s="2">
        <v>2</v>
      </c>
      <c r="T205" s="2">
        <v>1</v>
      </c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>
        <v>2</v>
      </c>
      <c r="AG205" s="2"/>
      <c r="AH205" s="6">
        <f t="shared" si="3"/>
        <v>141</v>
      </c>
    </row>
    <row r="206" spans="1:34" ht="12.75">
      <c r="A206" s="21" t="s">
        <v>495</v>
      </c>
      <c r="B206" s="2"/>
      <c r="C206" s="2"/>
      <c r="D206" s="3">
        <v>39</v>
      </c>
      <c r="E206" s="3">
        <v>54</v>
      </c>
      <c r="F206" s="2"/>
      <c r="G206" s="3"/>
      <c r="H206" s="3"/>
      <c r="I206" s="3"/>
      <c r="J206" s="2"/>
      <c r="K206" s="2"/>
      <c r="L206" s="2"/>
      <c r="M206" s="2"/>
      <c r="N206" s="2">
        <v>1</v>
      </c>
      <c r="O206" s="2"/>
      <c r="P206" s="3">
        <v>1</v>
      </c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>
        <v>1</v>
      </c>
      <c r="AG206" s="2"/>
      <c r="AH206" s="6">
        <f t="shared" si="3"/>
        <v>96</v>
      </c>
    </row>
    <row r="207" spans="1:34" ht="12.75">
      <c r="A207" s="21" t="s">
        <v>496</v>
      </c>
      <c r="B207" s="2"/>
      <c r="C207" s="2"/>
      <c r="D207" s="2">
        <v>41</v>
      </c>
      <c r="E207" s="2">
        <v>38</v>
      </c>
      <c r="F207" s="2"/>
      <c r="G207" s="2">
        <v>4</v>
      </c>
      <c r="H207" s="2"/>
      <c r="I207" s="2"/>
      <c r="J207" s="2"/>
      <c r="K207" s="2"/>
      <c r="L207" s="2"/>
      <c r="M207" s="2">
        <v>3</v>
      </c>
      <c r="N207" s="2"/>
      <c r="O207" s="2"/>
      <c r="P207" s="2"/>
      <c r="Q207" s="2">
        <v>1</v>
      </c>
      <c r="R207" s="2">
        <v>1</v>
      </c>
      <c r="S207" s="2"/>
      <c r="T207" s="2"/>
      <c r="U207" s="2"/>
      <c r="V207" s="2"/>
      <c r="W207" s="2"/>
      <c r="X207" s="2"/>
      <c r="Y207" s="2"/>
      <c r="Z207" s="2"/>
      <c r="AA207" s="2">
        <v>1</v>
      </c>
      <c r="AB207" s="2"/>
      <c r="AC207" s="2"/>
      <c r="AD207" s="2"/>
      <c r="AE207" s="2"/>
      <c r="AF207" s="2"/>
      <c r="AG207" s="2"/>
      <c r="AH207" s="6">
        <f t="shared" si="3"/>
        <v>89</v>
      </c>
    </row>
    <row r="208" spans="1:34" ht="12.75">
      <c r="A208" s="21" t="s">
        <v>497</v>
      </c>
      <c r="B208" s="2"/>
      <c r="C208" s="2"/>
      <c r="D208" s="2">
        <v>101</v>
      </c>
      <c r="E208" s="2">
        <v>6</v>
      </c>
      <c r="F208" s="2"/>
      <c r="G208" s="2"/>
      <c r="H208" s="2"/>
      <c r="I208" s="2"/>
      <c r="J208" s="2"/>
      <c r="K208" s="2"/>
      <c r="L208" s="2"/>
      <c r="M208" s="2">
        <v>6</v>
      </c>
      <c r="N208" s="2"/>
      <c r="O208" s="2">
        <v>1</v>
      </c>
      <c r="P208" s="2"/>
      <c r="Q208" s="2"/>
      <c r="R208" s="2"/>
      <c r="S208" s="2">
        <v>1</v>
      </c>
      <c r="T208" s="2"/>
      <c r="U208" s="2"/>
      <c r="V208" s="2"/>
      <c r="W208" s="2"/>
      <c r="X208" s="2"/>
      <c r="Y208" s="2"/>
      <c r="Z208" s="2"/>
      <c r="AA208" s="2">
        <v>3</v>
      </c>
      <c r="AB208" s="2"/>
      <c r="AC208" s="2"/>
      <c r="AD208" s="2"/>
      <c r="AE208" s="2"/>
      <c r="AF208" s="2">
        <v>1</v>
      </c>
      <c r="AG208" s="2"/>
      <c r="AH208" s="6">
        <f t="shared" si="3"/>
        <v>119</v>
      </c>
    </row>
    <row r="209" spans="1:34" ht="12.75">
      <c r="A209" s="21" t="s">
        <v>498</v>
      </c>
      <c r="B209" s="2"/>
      <c r="C209" s="2"/>
      <c r="D209" s="2">
        <v>15</v>
      </c>
      <c r="E209" s="2">
        <v>8</v>
      </c>
      <c r="F209" s="2"/>
      <c r="G209" s="2">
        <v>1</v>
      </c>
      <c r="H209" s="2"/>
      <c r="I209" s="2"/>
      <c r="J209" s="2"/>
      <c r="K209" s="2"/>
      <c r="L209" s="2"/>
      <c r="M209" s="2">
        <v>1</v>
      </c>
      <c r="N209" s="2">
        <v>1</v>
      </c>
      <c r="O209" s="2">
        <v>3</v>
      </c>
      <c r="P209" s="2">
        <v>5</v>
      </c>
      <c r="Q209" s="2"/>
      <c r="R209" s="2">
        <v>6</v>
      </c>
      <c r="S209" s="2"/>
      <c r="T209" s="2"/>
      <c r="U209" s="2"/>
      <c r="V209" s="2"/>
      <c r="W209" s="2"/>
      <c r="X209" s="2"/>
      <c r="Y209" s="2"/>
      <c r="Z209" s="2"/>
      <c r="AA209" s="2">
        <v>1</v>
      </c>
      <c r="AB209" s="2"/>
      <c r="AC209" s="2"/>
      <c r="AD209" s="2"/>
      <c r="AE209" s="2"/>
      <c r="AF209" s="2"/>
      <c r="AG209" s="2"/>
      <c r="AH209" s="6">
        <f t="shared" si="3"/>
        <v>41</v>
      </c>
    </row>
    <row r="210" spans="1:34" ht="12.75">
      <c r="A210" s="21" t="s">
        <v>499</v>
      </c>
      <c r="B210" s="2"/>
      <c r="C210" s="2"/>
      <c r="D210" s="2">
        <v>57</v>
      </c>
      <c r="E210" s="2">
        <v>10</v>
      </c>
      <c r="F210" s="2"/>
      <c r="G210" s="2">
        <v>5</v>
      </c>
      <c r="H210" s="2">
        <v>4</v>
      </c>
      <c r="I210" s="2"/>
      <c r="J210" s="2">
        <v>22</v>
      </c>
      <c r="K210" s="2"/>
      <c r="L210" s="2"/>
      <c r="M210" s="2">
        <v>21</v>
      </c>
      <c r="N210" s="2"/>
      <c r="O210" s="2">
        <v>3</v>
      </c>
      <c r="P210" s="2">
        <v>2</v>
      </c>
      <c r="Q210" s="2"/>
      <c r="R210" s="2">
        <v>1</v>
      </c>
      <c r="S210" s="2"/>
      <c r="T210" s="2"/>
      <c r="U210" s="2"/>
      <c r="V210" s="2"/>
      <c r="W210" s="2"/>
      <c r="X210" s="2"/>
      <c r="Y210" s="2"/>
      <c r="Z210" s="2"/>
      <c r="AA210" s="2">
        <v>15</v>
      </c>
      <c r="AB210" s="2"/>
      <c r="AC210" s="2"/>
      <c r="AD210" s="2"/>
      <c r="AE210" s="2"/>
      <c r="AF210" s="2">
        <v>2</v>
      </c>
      <c r="AG210" s="2"/>
      <c r="AH210" s="6">
        <f t="shared" si="3"/>
        <v>142</v>
      </c>
    </row>
    <row r="211" spans="1:34" ht="12.75">
      <c r="A211" s="21" t="s">
        <v>500</v>
      </c>
      <c r="B211" s="2"/>
      <c r="C211" s="2"/>
      <c r="D211" s="3">
        <v>78</v>
      </c>
      <c r="E211" s="3">
        <v>49</v>
      </c>
      <c r="F211" s="2">
        <v>1</v>
      </c>
      <c r="G211" s="3">
        <v>2</v>
      </c>
      <c r="H211" s="3">
        <v>20</v>
      </c>
      <c r="I211" s="3"/>
      <c r="J211" s="2"/>
      <c r="K211" s="2"/>
      <c r="L211" s="2">
        <v>3</v>
      </c>
      <c r="M211" s="3">
        <v>5</v>
      </c>
      <c r="N211" s="2"/>
      <c r="O211" s="3">
        <v>3</v>
      </c>
      <c r="P211" s="3">
        <v>4</v>
      </c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3">
        <v>4</v>
      </c>
      <c r="AB211" s="2"/>
      <c r="AC211" s="2"/>
      <c r="AD211" s="2"/>
      <c r="AE211" s="2"/>
      <c r="AF211" s="2"/>
      <c r="AG211" s="2"/>
      <c r="AH211" s="6">
        <f t="shared" si="3"/>
        <v>169</v>
      </c>
    </row>
    <row r="212" spans="1:34" ht="12.75">
      <c r="A212" s="21" t="s">
        <v>501</v>
      </c>
      <c r="B212" s="2"/>
      <c r="C212" s="2"/>
      <c r="D212" s="2">
        <v>270</v>
      </c>
      <c r="E212" s="2">
        <v>36</v>
      </c>
      <c r="F212" s="2">
        <v>4</v>
      </c>
      <c r="G212" s="2">
        <v>8</v>
      </c>
      <c r="H212" s="2">
        <v>41</v>
      </c>
      <c r="I212" s="2"/>
      <c r="J212" s="2"/>
      <c r="K212" s="2"/>
      <c r="L212" s="2"/>
      <c r="M212" s="2">
        <v>4</v>
      </c>
      <c r="N212" s="2"/>
      <c r="O212" s="2">
        <v>136</v>
      </c>
      <c r="P212" s="2">
        <v>49</v>
      </c>
      <c r="Q212" s="2">
        <v>1</v>
      </c>
      <c r="R212" s="2"/>
      <c r="S212" s="2"/>
      <c r="T212" s="2">
        <v>6</v>
      </c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6">
        <f t="shared" si="3"/>
        <v>555</v>
      </c>
    </row>
    <row r="213" spans="1:34" ht="12.75">
      <c r="A213" s="21" t="s">
        <v>502</v>
      </c>
      <c r="B213" s="2"/>
      <c r="C213" s="2"/>
      <c r="D213" s="2">
        <v>1</v>
      </c>
      <c r="E213" s="2">
        <v>50</v>
      </c>
      <c r="F213" s="2"/>
      <c r="G213" s="2">
        <v>12</v>
      </c>
      <c r="H213" s="2">
        <v>6</v>
      </c>
      <c r="I213" s="2"/>
      <c r="J213" s="2"/>
      <c r="K213" s="2"/>
      <c r="L213" s="2"/>
      <c r="M213" s="2"/>
      <c r="N213" s="2"/>
      <c r="O213" s="2">
        <v>1</v>
      </c>
      <c r="P213" s="2">
        <v>1</v>
      </c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>
        <v>1</v>
      </c>
      <c r="AB213" s="2"/>
      <c r="AC213" s="2"/>
      <c r="AD213" s="2"/>
      <c r="AE213" s="2"/>
      <c r="AF213" s="2"/>
      <c r="AG213" s="2"/>
      <c r="AH213" s="6">
        <f t="shared" si="3"/>
        <v>72</v>
      </c>
    </row>
    <row r="214" spans="1:34" ht="12.75">
      <c r="A214" s="21" t="s">
        <v>503</v>
      </c>
      <c r="B214" s="2">
        <v>4</v>
      </c>
      <c r="C214" s="2"/>
      <c r="D214" s="2">
        <v>52</v>
      </c>
      <c r="E214" s="2">
        <v>51</v>
      </c>
      <c r="F214" s="2"/>
      <c r="G214" s="2">
        <v>1</v>
      </c>
      <c r="H214" s="2"/>
      <c r="I214" s="2"/>
      <c r="J214" s="2">
        <v>1</v>
      </c>
      <c r="K214" s="2"/>
      <c r="L214" s="2"/>
      <c r="M214" s="2">
        <v>25</v>
      </c>
      <c r="N214" s="2"/>
      <c r="O214" s="2">
        <v>25</v>
      </c>
      <c r="P214" s="2">
        <v>1</v>
      </c>
      <c r="Q214" s="2"/>
      <c r="R214" s="2"/>
      <c r="S214" s="2"/>
      <c r="T214" s="2">
        <v>1</v>
      </c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6">
        <f t="shared" si="3"/>
        <v>161</v>
      </c>
    </row>
    <row r="215" spans="1:34" ht="12.75">
      <c r="A215" s="21" t="s">
        <v>504</v>
      </c>
      <c r="B215" s="2"/>
      <c r="C215" s="2"/>
      <c r="D215" s="3">
        <v>142</v>
      </c>
      <c r="E215" s="3">
        <v>90</v>
      </c>
      <c r="F215" s="2"/>
      <c r="G215" s="3"/>
      <c r="H215" s="3">
        <v>26</v>
      </c>
      <c r="I215" s="3"/>
      <c r="J215" s="2"/>
      <c r="K215" s="2"/>
      <c r="L215" s="2"/>
      <c r="M215" s="3">
        <v>57</v>
      </c>
      <c r="N215" s="2"/>
      <c r="O215" s="3">
        <v>13</v>
      </c>
      <c r="P215" s="3">
        <v>5</v>
      </c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>
        <v>2</v>
      </c>
      <c r="AG215" s="2"/>
      <c r="AH215" s="6">
        <f t="shared" si="3"/>
        <v>335</v>
      </c>
    </row>
    <row r="216" spans="1:34" ht="12.75">
      <c r="A216" s="21" t="s">
        <v>505</v>
      </c>
      <c r="B216" s="2"/>
      <c r="C216" s="2">
        <v>1</v>
      </c>
      <c r="D216" s="2">
        <v>1</v>
      </c>
      <c r="E216" s="2">
        <v>111</v>
      </c>
      <c r="F216" s="2"/>
      <c r="G216" s="2">
        <v>61</v>
      </c>
      <c r="H216" s="2">
        <v>153</v>
      </c>
      <c r="I216" s="2"/>
      <c r="J216" s="2">
        <v>1</v>
      </c>
      <c r="K216" s="2"/>
      <c r="L216" s="2">
        <v>2</v>
      </c>
      <c r="M216" s="2"/>
      <c r="N216" s="2"/>
      <c r="O216" s="2">
        <v>99</v>
      </c>
      <c r="P216" s="2">
        <v>53</v>
      </c>
      <c r="Q216" s="2">
        <v>25</v>
      </c>
      <c r="R216" s="2">
        <v>3</v>
      </c>
      <c r="S216" s="2">
        <v>2</v>
      </c>
      <c r="T216" s="2"/>
      <c r="U216" s="2"/>
      <c r="V216" s="2"/>
      <c r="W216" s="2">
        <v>2</v>
      </c>
      <c r="X216" s="2"/>
      <c r="Y216" s="2"/>
      <c r="Z216" s="2"/>
      <c r="AA216" s="2">
        <v>5</v>
      </c>
      <c r="AB216" s="2"/>
      <c r="AC216" s="2"/>
      <c r="AD216" s="2"/>
      <c r="AE216" s="2"/>
      <c r="AF216" s="2"/>
      <c r="AG216" s="2"/>
      <c r="AH216" s="6">
        <f t="shared" si="3"/>
        <v>519</v>
      </c>
    </row>
    <row r="217" spans="1:34" ht="12.75">
      <c r="A217" s="21" t="s">
        <v>506</v>
      </c>
      <c r="B217" s="2"/>
      <c r="C217" s="2">
        <v>2</v>
      </c>
      <c r="D217" s="2">
        <v>94</v>
      </c>
      <c r="E217" s="2">
        <v>23</v>
      </c>
      <c r="F217" s="2">
        <v>1</v>
      </c>
      <c r="G217" s="2">
        <v>4</v>
      </c>
      <c r="H217" s="2">
        <v>9</v>
      </c>
      <c r="I217" s="2"/>
      <c r="J217" s="2"/>
      <c r="K217" s="2"/>
      <c r="L217" s="2">
        <v>1</v>
      </c>
      <c r="M217" s="2"/>
      <c r="N217" s="2"/>
      <c r="O217" s="2">
        <v>89</v>
      </c>
      <c r="P217" s="2">
        <v>90</v>
      </c>
      <c r="Q217" s="2"/>
      <c r="R217" s="2">
        <v>5</v>
      </c>
      <c r="S217" s="2">
        <v>2</v>
      </c>
      <c r="T217" s="2"/>
      <c r="U217" s="2"/>
      <c r="V217" s="2"/>
      <c r="W217" s="2">
        <v>1</v>
      </c>
      <c r="X217" s="2"/>
      <c r="Y217" s="2"/>
      <c r="Z217" s="2"/>
      <c r="AA217" s="2">
        <v>1</v>
      </c>
      <c r="AB217" s="2"/>
      <c r="AC217" s="2"/>
      <c r="AD217" s="2"/>
      <c r="AE217" s="2"/>
      <c r="AF217" s="2">
        <v>1</v>
      </c>
      <c r="AG217" s="2"/>
      <c r="AH217" s="6">
        <f t="shared" si="3"/>
        <v>323</v>
      </c>
    </row>
    <row r="218" spans="1:34" ht="12.75">
      <c r="A218" s="21" t="s">
        <v>507</v>
      </c>
      <c r="B218" s="2"/>
      <c r="C218" s="2"/>
      <c r="D218" s="2">
        <v>4</v>
      </c>
      <c r="E218" s="2"/>
      <c r="F218" s="2"/>
      <c r="G218" s="2"/>
      <c r="H218" s="2">
        <v>1</v>
      </c>
      <c r="I218" s="2"/>
      <c r="J218" s="2"/>
      <c r="K218" s="2"/>
      <c r="L218" s="2"/>
      <c r="M218" s="2">
        <v>1</v>
      </c>
      <c r="N218" s="2"/>
      <c r="O218" s="2">
        <v>4</v>
      </c>
      <c r="P218" s="2">
        <v>3</v>
      </c>
      <c r="Q218" s="2"/>
      <c r="R218" s="2"/>
      <c r="S218" s="2">
        <v>1</v>
      </c>
      <c r="T218" s="2"/>
      <c r="U218" s="2"/>
      <c r="V218" s="2"/>
      <c r="W218" s="2"/>
      <c r="X218" s="2">
        <v>7</v>
      </c>
      <c r="Y218" s="2"/>
      <c r="Z218" s="2"/>
      <c r="AA218" s="2"/>
      <c r="AB218" s="2"/>
      <c r="AC218" s="2"/>
      <c r="AD218" s="2"/>
      <c r="AE218" s="2"/>
      <c r="AF218" s="2"/>
      <c r="AG218" s="2"/>
      <c r="AH218" s="6">
        <f t="shared" si="3"/>
        <v>21</v>
      </c>
    </row>
    <row r="219" spans="1:34" ht="12.75">
      <c r="A219" s="21" t="s">
        <v>508</v>
      </c>
      <c r="B219" s="2">
        <v>2</v>
      </c>
      <c r="C219" s="2"/>
      <c r="D219" s="2">
        <v>1008</v>
      </c>
      <c r="E219" s="2">
        <v>141</v>
      </c>
      <c r="F219" s="2">
        <v>2</v>
      </c>
      <c r="G219" s="2">
        <v>12</v>
      </c>
      <c r="H219" s="2">
        <v>2</v>
      </c>
      <c r="I219" s="2"/>
      <c r="J219" s="2"/>
      <c r="K219" s="2"/>
      <c r="L219" s="2">
        <v>2</v>
      </c>
      <c r="M219" s="2">
        <v>3</v>
      </c>
      <c r="N219" s="2">
        <v>1</v>
      </c>
      <c r="O219" s="2">
        <v>13</v>
      </c>
      <c r="P219" s="2">
        <v>8</v>
      </c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6">
        <f t="shared" si="3"/>
        <v>1194</v>
      </c>
    </row>
    <row r="220" spans="1:34" ht="12.75">
      <c r="A220" s="21" t="s">
        <v>509</v>
      </c>
      <c r="B220" s="2">
        <v>1</v>
      </c>
      <c r="C220" s="2">
        <v>3</v>
      </c>
      <c r="D220" s="2">
        <v>91</v>
      </c>
      <c r="E220" s="2">
        <v>84</v>
      </c>
      <c r="F220" s="2">
        <v>1</v>
      </c>
      <c r="G220" s="2">
        <v>4</v>
      </c>
      <c r="H220" s="2"/>
      <c r="I220" s="2"/>
      <c r="J220" s="2"/>
      <c r="K220" s="2"/>
      <c r="L220" s="2">
        <v>2</v>
      </c>
      <c r="M220" s="2"/>
      <c r="N220" s="2"/>
      <c r="O220" s="2">
        <v>128</v>
      </c>
      <c r="P220" s="2"/>
      <c r="Q220" s="2">
        <v>1</v>
      </c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>
        <v>2</v>
      </c>
      <c r="AC220" s="2"/>
      <c r="AD220" s="2"/>
      <c r="AE220" s="2"/>
      <c r="AF220" s="2"/>
      <c r="AG220" s="2"/>
      <c r="AH220" s="6">
        <f t="shared" si="3"/>
        <v>317</v>
      </c>
    </row>
    <row r="221" spans="1:34" ht="12.75">
      <c r="A221" s="21" t="s">
        <v>510</v>
      </c>
      <c r="B221" s="2">
        <v>2</v>
      </c>
      <c r="C221" s="2">
        <v>2</v>
      </c>
      <c r="D221" s="2">
        <v>107</v>
      </c>
      <c r="E221" s="2">
        <v>2189</v>
      </c>
      <c r="F221" s="2"/>
      <c r="G221" s="2">
        <v>28</v>
      </c>
      <c r="H221" s="2"/>
      <c r="I221" s="2"/>
      <c r="J221" s="2"/>
      <c r="K221" s="2"/>
      <c r="L221" s="2">
        <v>1</v>
      </c>
      <c r="M221" s="2"/>
      <c r="N221" s="2"/>
      <c r="O221" s="2">
        <v>1</v>
      </c>
      <c r="P221" s="2">
        <v>2</v>
      </c>
      <c r="Q221" s="2">
        <v>2</v>
      </c>
      <c r="R221" s="2"/>
      <c r="S221" s="2">
        <v>1</v>
      </c>
      <c r="T221" s="2"/>
      <c r="U221" s="2"/>
      <c r="V221" s="2"/>
      <c r="W221" s="2"/>
      <c r="X221" s="2"/>
      <c r="Y221" s="2"/>
      <c r="Z221" s="2"/>
      <c r="AA221" s="2">
        <v>2</v>
      </c>
      <c r="AB221" s="2"/>
      <c r="AC221" s="2"/>
      <c r="AD221" s="2"/>
      <c r="AE221" s="2"/>
      <c r="AF221" s="2"/>
      <c r="AG221" s="2"/>
      <c r="AH221" s="6">
        <f t="shared" si="3"/>
        <v>2337</v>
      </c>
    </row>
    <row r="222" spans="1:34" ht="12.75">
      <c r="A222" s="21" t="s">
        <v>511</v>
      </c>
      <c r="B222" s="2"/>
      <c r="C222" s="2"/>
      <c r="D222" s="2"/>
      <c r="E222" s="3">
        <v>3</v>
      </c>
      <c r="F222" s="2"/>
      <c r="G222" s="3"/>
      <c r="H222" s="3"/>
      <c r="I222" s="3"/>
      <c r="J222" s="2"/>
      <c r="K222" s="2"/>
      <c r="L222" s="2"/>
      <c r="M222" s="2"/>
      <c r="N222" s="2"/>
      <c r="O222" s="3">
        <v>5</v>
      </c>
      <c r="P222" s="3">
        <v>6</v>
      </c>
      <c r="Q222" s="2"/>
      <c r="R222" s="2"/>
      <c r="S222" s="2"/>
      <c r="T222" s="2">
        <v>1</v>
      </c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6">
        <f t="shared" si="3"/>
        <v>15</v>
      </c>
    </row>
    <row r="223" spans="1:34" ht="12.75">
      <c r="A223" s="21" t="s">
        <v>512</v>
      </c>
      <c r="B223" s="2">
        <v>2</v>
      </c>
      <c r="C223" s="2">
        <v>1</v>
      </c>
      <c r="D223" s="2">
        <v>70</v>
      </c>
      <c r="E223" s="2">
        <v>404</v>
      </c>
      <c r="F223" s="2"/>
      <c r="G223" s="2">
        <v>2</v>
      </c>
      <c r="H223" s="2">
        <v>4</v>
      </c>
      <c r="I223" s="2"/>
      <c r="J223" s="2"/>
      <c r="K223" s="2"/>
      <c r="L223" s="2">
        <v>1</v>
      </c>
      <c r="M223" s="2"/>
      <c r="N223" s="2"/>
      <c r="O223" s="2">
        <v>1</v>
      </c>
      <c r="P223" s="2"/>
      <c r="Q223" s="2">
        <v>1</v>
      </c>
      <c r="R223" s="2">
        <v>1</v>
      </c>
      <c r="S223" s="2"/>
      <c r="T223" s="2"/>
      <c r="U223" s="2"/>
      <c r="V223" s="2"/>
      <c r="W223" s="2"/>
      <c r="X223" s="2"/>
      <c r="Y223" s="2"/>
      <c r="Z223" s="2"/>
      <c r="AA223" s="2">
        <v>1</v>
      </c>
      <c r="AB223" s="2"/>
      <c r="AC223" s="2"/>
      <c r="AD223" s="2"/>
      <c r="AE223" s="2"/>
      <c r="AF223" s="2">
        <v>1</v>
      </c>
      <c r="AG223" s="2"/>
      <c r="AH223" s="6">
        <f t="shared" si="3"/>
        <v>489</v>
      </c>
    </row>
    <row r="224" spans="1:34" ht="12.75">
      <c r="A224" s="21" t="s">
        <v>513</v>
      </c>
      <c r="B224" s="2"/>
      <c r="C224" s="2"/>
      <c r="D224" s="2">
        <v>125</v>
      </c>
      <c r="E224" s="2">
        <v>230</v>
      </c>
      <c r="F224" s="2">
        <v>1</v>
      </c>
      <c r="G224" s="2">
        <v>4</v>
      </c>
      <c r="H224" s="2">
        <v>12</v>
      </c>
      <c r="I224" s="2"/>
      <c r="J224" s="2"/>
      <c r="K224" s="2"/>
      <c r="L224" s="2">
        <v>2</v>
      </c>
      <c r="M224" s="2">
        <v>2</v>
      </c>
      <c r="N224" s="2"/>
      <c r="O224" s="2"/>
      <c r="P224" s="2">
        <v>1</v>
      </c>
      <c r="Q224" s="2">
        <v>3</v>
      </c>
      <c r="R224" s="2"/>
      <c r="S224" s="2"/>
      <c r="T224" s="2"/>
      <c r="U224" s="2"/>
      <c r="V224" s="2"/>
      <c r="W224" s="2"/>
      <c r="X224" s="2"/>
      <c r="Y224" s="2"/>
      <c r="Z224" s="2"/>
      <c r="AA224" s="2">
        <v>2</v>
      </c>
      <c r="AB224" s="2">
        <v>1</v>
      </c>
      <c r="AC224" s="2"/>
      <c r="AD224" s="2"/>
      <c r="AE224" s="2"/>
      <c r="AF224" s="2"/>
      <c r="AG224" s="2"/>
      <c r="AH224" s="6">
        <f t="shared" si="3"/>
        <v>383</v>
      </c>
    </row>
    <row r="225" spans="1:34" ht="12.75">
      <c r="A225" s="21" t="s">
        <v>514</v>
      </c>
      <c r="B225" s="2">
        <v>1</v>
      </c>
      <c r="C225" s="2">
        <v>2</v>
      </c>
      <c r="D225" s="2">
        <v>57</v>
      </c>
      <c r="E225" s="2">
        <v>282</v>
      </c>
      <c r="F225" s="2"/>
      <c r="G225" s="2">
        <v>17</v>
      </c>
      <c r="H225" s="2">
        <v>4</v>
      </c>
      <c r="I225" s="2"/>
      <c r="J225" s="2"/>
      <c r="K225" s="2"/>
      <c r="L225" s="2"/>
      <c r="M225" s="2">
        <v>2</v>
      </c>
      <c r="N225" s="2"/>
      <c r="O225" s="2">
        <v>1</v>
      </c>
      <c r="P225" s="2">
        <v>1</v>
      </c>
      <c r="Q225" s="2"/>
      <c r="R225" s="2">
        <v>1</v>
      </c>
      <c r="S225" s="2"/>
      <c r="T225" s="2"/>
      <c r="U225" s="2"/>
      <c r="V225" s="2"/>
      <c r="W225" s="2"/>
      <c r="X225" s="2"/>
      <c r="Y225" s="2"/>
      <c r="Z225" s="2"/>
      <c r="AA225" s="2">
        <v>3</v>
      </c>
      <c r="AB225" s="2"/>
      <c r="AC225" s="2"/>
      <c r="AD225" s="2"/>
      <c r="AE225" s="2"/>
      <c r="AF225" s="2"/>
      <c r="AG225" s="2"/>
      <c r="AH225" s="6">
        <f t="shared" si="3"/>
        <v>371</v>
      </c>
    </row>
    <row r="226" spans="1:34" ht="12.75">
      <c r="A226" s="21" t="s">
        <v>515</v>
      </c>
      <c r="B226" s="3">
        <v>1</v>
      </c>
      <c r="C226" s="2"/>
      <c r="D226" s="3">
        <v>105</v>
      </c>
      <c r="E226" s="3">
        <v>746</v>
      </c>
      <c r="F226" s="3">
        <v>1</v>
      </c>
      <c r="G226" s="3">
        <v>14</v>
      </c>
      <c r="H226" s="3">
        <v>7</v>
      </c>
      <c r="I226" s="3"/>
      <c r="J226" s="2"/>
      <c r="K226" s="2"/>
      <c r="L226" s="3">
        <v>1</v>
      </c>
      <c r="M226" s="2"/>
      <c r="N226" s="2"/>
      <c r="O226" s="3">
        <v>1</v>
      </c>
      <c r="P226" s="3">
        <v>1</v>
      </c>
      <c r="Q226" s="2"/>
      <c r="R226" s="3">
        <v>1</v>
      </c>
      <c r="S226" s="2"/>
      <c r="T226" s="2"/>
      <c r="U226" s="2"/>
      <c r="V226" s="2"/>
      <c r="W226" s="2"/>
      <c r="X226" s="2"/>
      <c r="Y226" s="2"/>
      <c r="Z226" s="2"/>
      <c r="AA226" s="3">
        <v>7</v>
      </c>
      <c r="AB226" s="2">
        <v>8</v>
      </c>
      <c r="AC226" s="2"/>
      <c r="AD226" s="2"/>
      <c r="AE226" s="2"/>
      <c r="AF226" s="2">
        <v>3</v>
      </c>
      <c r="AG226" s="2"/>
      <c r="AH226" s="6">
        <f t="shared" si="3"/>
        <v>896</v>
      </c>
    </row>
    <row r="227" spans="1:34" ht="12.75">
      <c r="A227" s="21" t="s">
        <v>516</v>
      </c>
      <c r="B227" s="2"/>
      <c r="C227" s="2"/>
      <c r="D227" s="2">
        <v>7</v>
      </c>
      <c r="E227" s="2">
        <v>6</v>
      </c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6">
        <f t="shared" si="3"/>
        <v>13</v>
      </c>
    </row>
    <row r="228" spans="1:34" ht="12.75">
      <c r="A228" s="21" t="s">
        <v>517</v>
      </c>
      <c r="B228" s="2">
        <v>1</v>
      </c>
      <c r="C228" s="2">
        <v>3</v>
      </c>
      <c r="D228" s="2">
        <v>55</v>
      </c>
      <c r="E228" s="2">
        <v>859</v>
      </c>
      <c r="F228" s="2">
        <v>6</v>
      </c>
      <c r="G228" s="2">
        <v>17</v>
      </c>
      <c r="H228" s="2"/>
      <c r="I228" s="2"/>
      <c r="J228" s="2"/>
      <c r="K228" s="2"/>
      <c r="L228" s="2">
        <v>2</v>
      </c>
      <c r="M228" s="2">
        <v>1</v>
      </c>
      <c r="N228" s="2"/>
      <c r="O228" s="2">
        <v>2</v>
      </c>
      <c r="P228" s="2">
        <v>18</v>
      </c>
      <c r="Q228" s="2">
        <v>1</v>
      </c>
      <c r="R228" s="2"/>
      <c r="S228" s="2"/>
      <c r="T228" s="2"/>
      <c r="U228" s="2"/>
      <c r="V228" s="2"/>
      <c r="W228" s="2"/>
      <c r="X228" s="2"/>
      <c r="Y228" s="2"/>
      <c r="Z228" s="2"/>
      <c r="AA228" s="2">
        <v>3</v>
      </c>
      <c r="AB228" s="2"/>
      <c r="AC228" s="2"/>
      <c r="AD228" s="2"/>
      <c r="AE228" s="2"/>
      <c r="AF228" s="2"/>
      <c r="AG228" s="2"/>
      <c r="AH228" s="6">
        <f t="shared" si="3"/>
        <v>968</v>
      </c>
    </row>
    <row r="229" spans="1:34" ht="12.75">
      <c r="A229" s="21" t="s">
        <v>518</v>
      </c>
      <c r="B229" s="2"/>
      <c r="C229" s="2"/>
      <c r="D229" s="2">
        <v>37</v>
      </c>
      <c r="E229" s="2">
        <v>115</v>
      </c>
      <c r="F229" s="2"/>
      <c r="G229" s="2">
        <v>11</v>
      </c>
      <c r="H229" s="2">
        <v>2</v>
      </c>
      <c r="I229" s="2"/>
      <c r="J229" s="2"/>
      <c r="K229" s="2"/>
      <c r="L229" s="2"/>
      <c r="M229" s="2"/>
      <c r="N229" s="2"/>
      <c r="O229" s="2"/>
      <c r="P229" s="2">
        <v>2</v>
      </c>
      <c r="Q229" s="2">
        <v>2</v>
      </c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6">
        <f t="shared" si="3"/>
        <v>169</v>
      </c>
    </row>
    <row r="230" spans="1:34" ht="12.75">
      <c r="A230" s="21" t="s">
        <v>519</v>
      </c>
      <c r="B230" s="2"/>
      <c r="C230" s="2"/>
      <c r="D230" s="3">
        <v>3</v>
      </c>
      <c r="E230" s="3">
        <v>74</v>
      </c>
      <c r="F230" s="2">
        <v>2</v>
      </c>
      <c r="G230" s="3">
        <v>2</v>
      </c>
      <c r="H230" s="3"/>
      <c r="I230" s="3"/>
      <c r="J230" s="2"/>
      <c r="K230" s="2"/>
      <c r="L230" s="2"/>
      <c r="M230" s="2"/>
      <c r="N230" s="2">
        <v>1</v>
      </c>
      <c r="O230" s="2">
        <v>1</v>
      </c>
      <c r="P230" s="3">
        <v>1</v>
      </c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6">
        <f t="shared" si="3"/>
        <v>84</v>
      </c>
    </row>
    <row r="231" spans="1:34" ht="12.75">
      <c r="A231" s="21" t="s">
        <v>520</v>
      </c>
      <c r="B231" s="2"/>
      <c r="C231" s="2"/>
      <c r="D231" s="2">
        <v>2</v>
      </c>
      <c r="E231" s="2">
        <v>56</v>
      </c>
      <c r="F231" s="2">
        <v>1</v>
      </c>
      <c r="G231" s="2"/>
      <c r="H231" s="2"/>
      <c r="I231" s="2"/>
      <c r="J231" s="2"/>
      <c r="K231" s="2"/>
      <c r="L231" s="2"/>
      <c r="M231" s="2"/>
      <c r="N231" s="2"/>
      <c r="O231" s="2"/>
      <c r="P231" s="2">
        <v>1</v>
      </c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>
        <v>2</v>
      </c>
      <c r="AB231" s="2"/>
      <c r="AC231" s="2"/>
      <c r="AD231" s="2"/>
      <c r="AE231" s="2"/>
      <c r="AF231" s="2"/>
      <c r="AG231" s="2"/>
      <c r="AH231" s="6">
        <f t="shared" si="3"/>
        <v>62</v>
      </c>
    </row>
    <row r="232" spans="1:34" ht="12.75">
      <c r="A232" s="21" t="s">
        <v>521</v>
      </c>
      <c r="B232" s="2">
        <v>2</v>
      </c>
      <c r="C232" s="2"/>
      <c r="D232" s="2">
        <v>7</v>
      </c>
      <c r="E232" s="2">
        <v>85</v>
      </c>
      <c r="F232" s="2"/>
      <c r="G232" s="2">
        <v>1</v>
      </c>
      <c r="H232" s="2"/>
      <c r="I232" s="2"/>
      <c r="J232" s="2"/>
      <c r="K232" s="2"/>
      <c r="L232" s="2">
        <v>3</v>
      </c>
      <c r="M232" s="2"/>
      <c r="N232" s="2"/>
      <c r="O232" s="2"/>
      <c r="P232" s="2">
        <v>2</v>
      </c>
      <c r="Q232" s="2"/>
      <c r="R232" s="2">
        <v>2</v>
      </c>
      <c r="S232" s="2"/>
      <c r="T232" s="2"/>
      <c r="U232" s="2"/>
      <c r="V232" s="2"/>
      <c r="W232" s="2"/>
      <c r="X232" s="2"/>
      <c r="Y232" s="2"/>
      <c r="Z232" s="2"/>
      <c r="AA232" s="2">
        <v>3</v>
      </c>
      <c r="AB232" s="2"/>
      <c r="AC232" s="2"/>
      <c r="AD232" s="2"/>
      <c r="AE232" s="2"/>
      <c r="AF232" s="2"/>
      <c r="AG232" s="2"/>
      <c r="AH232" s="6">
        <f t="shared" si="3"/>
        <v>105</v>
      </c>
    </row>
    <row r="233" spans="1:34" ht="12.75">
      <c r="A233" s="21" t="s">
        <v>522</v>
      </c>
      <c r="B233" s="2"/>
      <c r="C233" s="2"/>
      <c r="D233" s="2">
        <v>10</v>
      </c>
      <c r="E233" s="2">
        <v>175</v>
      </c>
      <c r="F233" s="2">
        <v>17</v>
      </c>
      <c r="G233" s="2">
        <v>7</v>
      </c>
      <c r="H233" s="2"/>
      <c r="I233" s="2"/>
      <c r="J233" s="2"/>
      <c r="K233" s="2"/>
      <c r="L233" s="2"/>
      <c r="M233" s="2">
        <v>1</v>
      </c>
      <c r="N233" s="2"/>
      <c r="O233" s="2"/>
      <c r="P233" s="2">
        <v>4</v>
      </c>
      <c r="Q233" s="2"/>
      <c r="R233" s="2">
        <v>3</v>
      </c>
      <c r="S233" s="2">
        <v>1</v>
      </c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6">
        <f t="shared" si="3"/>
        <v>218</v>
      </c>
    </row>
    <row r="234" spans="1:34" ht="12.75">
      <c r="A234" s="21" t="s">
        <v>523</v>
      </c>
      <c r="B234" s="2"/>
      <c r="C234" s="2"/>
      <c r="D234" s="2">
        <v>7</v>
      </c>
      <c r="E234" s="2">
        <v>127</v>
      </c>
      <c r="F234" s="2"/>
      <c r="G234" s="2">
        <v>6</v>
      </c>
      <c r="H234" s="2">
        <v>5</v>
      </c>
      <c r="I234" s="2"/>
      <c r="J234" s="2"/>
      <c r="K234" s="2"/>
      <c r="L234" s="2"/>
      <c r="M234" s="2"/>
      <c r="N234" s="2">
        <v>1</v>
      </c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>
        <v>1</v>
      </c>
      <c r="AB234" s="2"/>
      <c r="AC234" s="2"/>
      <c r="AD234" s="2"/>
      <c r="AE234" s="2"/>
      <c r="AF234" s="2">
        <v>1</v>
      </c>
      <c r="AG234" s="2"/>
      <c r="AH234" s="6">
        <f t="shared" si="3"/>
        <v>148</v>
      </c>
    </row>
    <row r="235" spans="1:34" ht="12.75">
      <c r="A235" s="21" t="s">
        <v>524</v>
      </c>
      <c r="B235" s="2"/>
      <c r="C235" s="2"/>
      <c r="D235" s="2"/>
      <c r="E235" s="2">
        <v>119</v>
      </c>
      <c r="F235" s="2">
        <v>2</v>
      </c>
      <c r="G235" s="2">
        <v>2</v>
      </c>
      <c r="H235" s="2"/>
      <c r="I235" s="2"/>
      <c r="J235" s="2"/>
      <c r="K235" s="2"/>
      <c r="L235" s="2">
        <v>1</v>
      </c>
      <c r="M235" s="2"/>
      <c r="N235" s="2"/>
      <c r="O235" s="2"/>
      <c r="P235" s="2">
        <v>1</v>
      </c>
      <c r="Q235" s="2">
        <v>1</v>
      </c>
      <c r="R235" s="2"/>
      <c r="S235" s="2"/>
      <c r="T235" s="2"/>
      <c r="U235" s="2"/>
      <c r="V235" s="2"/>
      <c r="W235" s="2"/>
      <c r="X235" s="2"/>
      <c r="Y235" s="2">
        <v>1</v>
      </c>
      <c r="Z235" s="2"/>
      <c r="AA235" s="2"/>
      <c r="AB235" s="2"/>
      <c r="AC235" s="2"/>
      <c r="AD235" s="2"/>
      <c r="AE235" s="2"/>
      <c r="AF235" s="2"/>
      <c r="AG235" s="2"/>
      <c r="AH235" s="6">
        <f t="shared" si="3"/>
        <v>127</v>
      </c>
    </row>
    <row r="236" spans="1:34" ht="12.75">
      <c r="A236" s="21" t="s">
        <v>525</v>
      </c>
      <c r="B236" s="2"/>
      <c r="C236" s="2"/>
      <c r="D236" s="2">
        <v>6</v>
      </c>
      <c r="E236" s="2">
        <v>80</v>
      </c>
      <c r="F236" s="2"/>
      <c r="G236" s="2"/>
      <c r="H236" s="2"/>
      <c r="I236" s="2"/>
      <c r="J236" s="2"/>
      <c r="K236" s="2"/>
      <c r="L236" s="2">
        <v>1</v>
      </c>
      <c r="M236" s="2">
        <v>1</v>
      </c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6">
        <f t="shared" si="3"/>
        <v>88</v>
      </c>
    </row>
    <row r="237" spans="1:34" ht="12.75">
      <c r="A237" s="21" t="s">
        <v>526</v>
      </c>
      <c r="B237" s="2"/>
      <c r="C237" s="2"/>
      <c r="D237" s="3">
        <v>14</v>
      </c>
      <c r="E237" s="3">
        <v>68</v>
      </c>
      <c r="F237" s="2"/>
      <c r="G237" s="3">
        <v>2</v>
      </c>
      <c r="H237" s="3">
        <v>1</v>
      </c>
      <c r="I237" s="3"/>
      <c r="J237" s="2"/>
      <c r="K237" s="2"/>
      <c r="L237" s="2"/>
      <c r="M237" s="2"/>
      <c r="N237" s="2"/>
      <c r="O237" s="2"/>
      <c r="P237" s="2">
        <v>1</v>
      </c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6">
        <f t="shared" si="3"/>
        <v>86</v>
      </c>
    </row>
    <row r="238" spans="1:34" ht="12.75">
      <c r="A238" s="21" t="s">
        <v>527</v>
      </c>
      <c r="B238" s="2"/>
      <c r="C238" s="2"/>
      <c r="D238" s="2"/>
      <c r="E238" s="2">
        <v>2</v>
      </c>
      <c r="F238" s="2"/>
      <c r="G238" s="2">
        <v>3</v>
      </c>
      <c r="H238" s="2"/>
      <c r="I238" s="2"/>
      <c r="J238" s="2"/>
      <c r="K238" s="2"/>
      <c r="L238" s="2">
        <v>1</v>
      </c>
      <c r="M238" s="2"/>
      <c r="N238" s="2"/>
      <c r="O238" s="2"/>
      <c r="P238" s="2">
        <v>1</v>
      </c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>
        <v>1</v>
      </c>
      <c r="AG238" s="2"/>
      <c r="AH238" s="6">
        <f t="shared" si="3"/>
        <v>8</v>
      </c>
    </row>
    <row r="239" spans="1:34" ht="12.75">
      <c r="A239" s="21" t="s">
        <v>528</v>
      </c>
      <c r="B239" s="2"/>
      <c r="C239" s="2">
        <v>10</v>
      </c>
      <c r="D239" s="2">
        <v>1</v>
      </c>
      <c r="E239" s="2">
        <v>104</v>
      </c>
      <c r="F239" s="2"/>
      <c r="G239" s="2">
        <v>3</v>
      </c>
      <c r="H239" s="2">
        <v>3</v>
      </c>
      <c r="I239" s="2"/>
      <c r="J239" s="2"/>
      <c r="K239" s="2"/>
      <c r="L239" s="2"/>
      <c r="M239" s="2"/>
      <c r="N239" s="2"/>
      <c r="O239" s="2">
        <v>1</v>
      </c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>
        <v>1</v>
      </c>
      <c r="AB239" s="2"/>
      <c r="AC239" s="2"/>
      <c r="AD239" s="2"/>
      <c r="AE239" s="2"/>
      <c r="AF239" s="2">
        <v>1</v>
      </c>
      <c r="AG239" s="2"/>
      <c r="AH239" s="6">
        <f t="shared" si="3"/>
        <v>124</v>
      </c>
    </row>
    <row r="240" spans="1:34" ht="12.75">
      <c r="A240" s="21" t="s">
        <v>529</v>
      </c>
      <c r="B240" s="2"/>
      <c r="C240" s="2">
        <v>13</v>
      </c>
      <c r="D240" s="2">
        <v>56</v>
      </c>
      <c r="E240" s="2">
        <v>372</v>
      </c>
      <c r="F240" s="2">
        <v>3</v>
      </c>
      <c r="G240" s="2"/>
      <c r="H240" s="2"/>
      <c r="I240" s="2"/>
      <c r="J240" s="2"/>
      <c r="K240" s="2"/>
      <c r="L240" s="2">
        <v>2</v>
      </c>
      <c r="M240" s="2">
        <v>3</v>
      </c>
      <c r="N240" s="2"/>
      <c r="O240" s="2">
        <v>1</v>
      </c>
      <c r="P240" s="2">
        <v>1</v>
      </c>
      <c r="Q240" s="2">
        <v>1</v>
      </c>
      <c r="R240" s="2">
        <v>1</v>
      </c>
      <c r="S240" s="2"/>
      <c r="T240" s="2"/>
      <c r="U240" s="2"/>
      <c r="V240" s="2"/>
      <c r="W240" s="2"/>
      <c r="X240" s="2"/>
      <c r="Y240" s="2"/>
      <c r="Z240" s="2"/>
      <c r="AA240" s="2">
        <v>4</v>
      </c>
      <c r="AB240" s="2">
        <v>3</v>
      </c>
      <c r="AC240" s="2"/>
      <c r="AD240" s="2"/>
      <c r="AE240" s="2"/>
      <c r="AF240" s="2"/>
      <c r="AG240" s="2"/>
      <c r="AH240" s="6">
        <f t="shared" si="3"/>
        <v>460</v>
      </c>
    </row>
    <row r="241" spans="1:34" ht="12.75">
      <c r="A241" s="21" t="s">
        <v>530</v>
      </c>
      <c r="B241" s="2">
        <v>3</v>
      </c>
      <c r="C241" s="2">
        <v>6</v>
      </c>
      <c r="D241" s="2">
        <v>642</v>
      </c>
      <c r="E241" s="2">
        <v>368</v>
      </c>
      <c r="F241" s="2">
        <v>6</v>
      </c>
      <c r="G241" s="2"/>
      <c r="H241" s="2"/>
      <c r="I241" s="2"/>
      <c r="J241" s="2"/>
      <c r="K241" s="2"/>
      <c r="L241" s="2">
        <v>14</v>
      </c>
      <c r="M241" s="2">
        <v>9</v>
      </c>
      <c r="N241" s="2">
        <v>2</v>
      </c>
      <c r="O241" s="2">
        <v>2</v>
      </c>
      <c r="P241" s="2">
        <v>1</v>
      </c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>
        <v>1</v>
      </c>
      <c r="AB241" s="2"/>
      <c r="AC241" s="2"/>
      <c r="AD241" s="2"/>
      <c r="AE241" s="2"/>
      <c r="AF241" s="2">
        <v>1</v>
      </c>
      <c r="AG241" s="2"/>
      <c r="AH241" s="6">
        <f t="shared" si="3"/>
        <v>1055</v>
      </c>
    </row>
    <row r="242" spans="1:34" ht="12.75">
      <c r="A242" s="21" t="s">
        <v>531</v>
      </c>
      <c r="B242" s="2"/>
      <c r="C242" s="2"/>
      <c r="D242" s="3">
        <v>6</v>
      </c>
      <c r="E242" s="3"/>
      <c r="F242" s="2"/>
      <c r="G242" s="3"/>
      <c r="H242" s="3"/>
      <c r="I242" s="3"/>
      <c r="J242" s="2"/>
      <c r="K242" s="2"/>
      <c r="L242" s="2"/>
      <c r="M242" s="2"/>
      <c r="N242" s="2"/>
      <c r="O242" s="2"/>
      <c r="P242" s="3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6">
        <f t="shared" si="3"/>
        <v>6</v>
      </c>
    </row>
    <row r="243" spans="1:34" ht="12.75">
      <c r="A243" s="21" t="s">
        <v>532</v>
      </c>
      <c r="B243" s="2">
        <v>3</v>
      </c>
      <c r="C243" s="2">
        <v>23</v>
      </c>
      <c r="D243" s="2">
        <v>129</v>
      </c>
      <c r="E243" s="2">
        <v>304</v>
      </c>
      <c r="F243" s="2">
        <v>1</v>
      </c>
      <c r="G243" s="2"/>
      <c r="H243" s="2"/>
      <c r="I243" s="2"/>
      <c r="J243" s="2"/>
      <c r="K243" s="2">
        <v>1</v>
      </c>
      <c r="L243" s="2">
        <v>2</v>
      </c>
      <c r="M243" s="2">
        <v>10</v>
      </c>
      <c r="N243" s="2"/>
      <c r="O243" s="2">
        <v>2</v>
      </c>
      <c r="P243" s="2"/>
      <c r="Q243" s="2"/>
      <c r="R243" s="2">
        <v>2</v>
      </c>
      <c r="S243" s="2"/>
      <c r="T243" s="2"/>
      <c r="U243" s="2"/>
      <c r="V243" s="2"/>
      <c r="W243" s="2"/>
      <c r="X243" s="2"/>
      <c r="Y243" s="2"/>
      <c r="Z243" s="2"/>
      <c r="AA243" s="2">
        <v>1</v>
      </c>
      <c r="AB243" s="2"/>
      <c r="AC243" s="2"/>
      <c r="AD243" s="2"/>
      <c r="AE243" s="2"/>
      <c r="AF243" s="2"/>
      <c r="AG243" s="2"/>
      <c r="AH243" s="6">
        <f t="shared" si="3"/>
        <v>478</v>
      </c>
    </row>
    <row r="244" spans="1:34" ht="12.75">
      <c r="A244" s="21" t="s">
        <v>533</v>
      </c>
      <c r="B244" s="2"/>
      <c r="C244" s="2">
        <v>2</v>
      </c>
      <c r="D244" s="2">
        <v>23</v>
      </c>
      <c r="E244" s="2">
        <v>107</v>
      </c>
      <c r="F244" s="2"/>
      <c r="G244" s="2">
        <v>1</v>
      </c>
      <c r="H244" s="2"/>
      <c r="I244" s="2"/>
      <c r="J244" s="2"/>
      <c r="K244" s="2"/>
      <c r="L244" s="2"/>
      <c r="M244" s="2"/>
      <c r="N244" s="2"/>
      <c r="O244" s="2"/>
      <c r="P244" s="2">
        <v>1</v>
      </c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6">
        <f t="shared" si="3"/>
        <v>134</v>
      </c>
    </row>
    <row r="245" spans="1:34" ht="12.75">
      <c r="A245" s="21" t="s">
        <v>534</v>
      </c>
      <c r="B245" s="2">
        <v>1</v>
      </c>
      <c r="C245" s="2">
        <v>10</v>
      </c>
      <c r="D245" s="2">
        <v>35</v>
      </c>
      <c r="E245" s="2">
        <v>57</v>
      </c>
      <c r="F245" s="2"/>
      <c r="G245" s="2"/>
      <c r="H245" s="2"/>
      <c r="I245" s="2"/>
      <c r="J245" s="2"/>
      <c r="K245" s="2"/>
      <c r="L245" s="2"/>
      <c r="M245" s="2">
        <v>2</v>
      </c>
      <c r="N245" s="2"/>
      <c r="O245" s="2">
        <v>1</v>
      </c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6">
        <f t="shared" si="3"/>
        <v>106</v>
      </c>
    </row>
    <row r="246" spans="1:34" ht="12.75">
      <c r="A246" s="21" t="s">
        <v>535</v>
      </c>
      <c r="B246" s="3">
        <v>1</v>
      </c>
      <c r="C246" s="3">
        <v>10</v>
      </c>
      <c r="D246" s="3">
        <v>142</v>
      </c>
      <c r="E246" s="3">
        <v>244</v>
      </c>
      <c r="F246" s="2"/>
      <c r="G246" s="3">
        <v>3</v>
      </c>
      <c r="H246" s="3">
        <v>1</v>
      </c>
      <c r="I246" s="3"/>
      <c r="J246" s="2"/>
      <c r="K246" s="2"/>
      <c r="L246" s="2"/>
      <c r="M246" s="3">
        <v>8</v>
      </c>
      <c r="N246" s="2"/>
      <c r="O246" s="2"/>
      <c r="P246" s="3">
        <v>1</v>
      </c>
      <c r="Q246" s="2">
        <v>4</v>
      </c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>
        <v>1</v>
      </c>
      <c r="AG246" s="2"/>
      <c r="AH246" s="6">
        <f t="shared" si="3"/>
        <v>415</v>
      </c>
    </row>
    <row r="247" spans="1:34" ht="12.75">
      <c r="A247" s="21" t="s">
        <v>536</v>
      </c>
      <c r="B247" s="2"/>
      <c r="C247" s="2">
        <v>1</v>
      </c>
      <c r="D247" s="2">
        <v>14</v>
      </c>
      <c r="E247" s="2">
        <v>235</v>
      </c>
      <c r="F247" s="2"/>
      <c r="G247" s="2">
        <v>1</v>
      </c>
      <c r="H247" s="2"/>
      <c r="I247" s="2"/>
      <c r="J247" s="2"/>
      <c r="K247" s="2"/>
      <c r="L247" s="2"/>
      <c r="M247" s="2">
        <v>1</v>
      </c>
      <c r="N247" s="2"/>
      <c r="O247" s="2"/>
      <c r="P247" s="2"/>
      <c r="Q247" s="2"/>
      <c r="R247" s="2">
        <v>1</v>
      </c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6">
        <f t="shared" si="3"/>
        <v>253</v>
      </c>
    </row>
    <row r="248" spans="1:34" ht="12.75">
      <c r="A248" s="21" t="s">
        <v>537</v>
      </c>
      <c r="B248" s="2">
        <v>1</v>
      </c>
      <c r="C248" s="2">
        <v>3</v>
      </c>
      <c r="D248" s="2">
        <v>4</v>
      </c>
      <c r="E248" s="2">
        <v>118</v>
      </c>
      <c r="F248" s="2">
        <v>1</v>
      </c>
      <c r="G248" s="2">
        <v>4</v>
      </c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>
        <v>1</v>
      </c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6">
        <f t="shared" si="3"/>
        <v>132</v>
      </c>
    </row>
    <row r="249" spans="1:34" ht="12.75">
      <c r="A249" s="21" t="s">
        <v>538</v>
      </c>
      <c r="B249" s="2"/>
      <c r="C249" s="2">
        <v>1</v>
      </c>
      <c r="D249" s="2">
        <v>3</v>
      </c>
      <c r="E249" s="2">
        <v>125</v>
      </c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6">
        <f t="shared" si="3"/>
        <v>129</v>
      </c>
    </row>
    <row r="250" spans="1:34" ht="12.75">
      <c r="A250" s="21" t="s">
        <v>539</v>
      </c>
      <c r="B250" s="2">
        <v>1</v>
      </c>
      <c r="C250" s="2">
        <v>3</v>
      </c>
      <c r="D250" s="2">
        <v>43</v>
      </c>
      <c r="E250" s="2">
        <v>925</v>
      </c>
      <c r="F250" s="2"/>
      <c r="G250" s="2">
        <v>11</v>
      </c>
      <c r="H250" s="2">
        <v>1</v>
      </c>
      <c r="I250" s="2"/>
      <c r="J250" s="2"/>
      <c r="K250" s="2"/>
      <c r="L250" s="2"/>
      <c r="M250" s="2">
        <v>5</v>
      </c>
      <c r="N250" s="2"/>
      <c r="O250" s="2">
        <v>1</v>
      </c>
      <c r="P250" s="2">
        <v>1</v>
      </c>
      <c r="Q250" s="2"/>
      <c r="R250" s="2">
        <v>5</v>
      </c>
      <c r="S250" s="2"/>
      <c r="T250" s="2"/>
      <c r="U250" s="2"/>
      <c r="V250" s="2"/>
      <c r="W250" s="2"/>
      <c r="X250" s="2"/>
      <c r="Y250" s="2"/>
      <c r="Z250" s="2"/>
      <c r="AA250" s="2"/>
      <c r="AB250" s="2">
        <v>4</v>
      </c>
      <c r="AC250" s="2"/>
      <c r="AD250" s="2"/>
      <c r="AE250" s="2"/>
      <c r="AF250" s="2">
        <v>1</v>
      </c>
      <c r="AG250" s="2"/>
      <c r="AH250" s="6">
        <f t="shared" si="3"/>
        <v>1001</v>
      </c>
    </row>
    <row r="251" spans="1:34" ht="12.75">
      <c r="A251" s="21" t="s">
        <v>540</v>
      </c>
      <c r="B251" s="2">
        <v>1</v>
      </c>
      <c r="C251" s="2">
        <v>5</v>
      </c>
      <c r="D251" s="2">
        <v>12</v>
      </c>
      <c r="E251" s="2">
        <v>363</v>
      </c>
      <c r="F251" s="2">
        <v>4</v>
      </c>
      <c r="G251" s="2">
        <v>41</v>
      </c>
      <c r="H251" s="2"/>
      <c r="I251" s="2"/>
      <c r="J251" s="2"/>
      <c r="K251" s="2"/>
      <c r="L251" s="2"/>
      <c r="M251" s="2">
        <v>2</v>
      </c>
      <c r="N251" s="2">
        <v>1</v>
      </c>
      <c r="O251" s="2"/>
      <c r="P251" s="2"/>
      <c r="Q251" s="2">
        <v>1</v>
      </c>
      <c r="R251" s="2"/>
      <c r="S251" s="2"/>
      <c r="T251" s="2"/>
      <c r="U251" s="2"/>
      <c r="V251" s="2"/>
      <c r="W251" s="2"/>
      <c r="X251" s="2"/>
      <c r="Y251" s="2"/>
      <c r="Z251" s="2"/>
      <c r="AA251" s="2">
        <v>3</v>
      </c>
      <c r="AB251" s="2">
        <v>4</v>
      </c>
      <c r="AC251" s="2"/>
      <c r="AD251" s="2"/>
      <c r="AE251" s="2"/>
      <c r="AF251" s="2"/>
      <c r="AG251" s="2"/>
      <c r="AH251" s="6">
        <f t="shared" si="3"/>
        <v>437</v>
      </c>
    </row>
    <row r="252" spans="1:34" ht="12.75">
      <c r="A252" s="21" t="s">
        <v>541</v>
      </c>
      <c r="B252" s="2">
        <v>1</v>
      </c>
      <c r="C252" s="2">
        <v>3</v>
      </c>
      <c r="D252" s="2">
        <v>7</v>
      </c>
      <c r="E252" s="2">
        <v>308</v>
      </c>
      <c r="F252" s="2">
        <v>1</v>
      </c>
      <c r="G252" s="2">
        <v>9</v>
      </c>
      <c r="H252" s="2"/>
      <c r="I252" s="2"/>
      <c r="J252" s="2"/>
      <c r="K252" s="2"/>
      <c r="L252" s="2">
        <v>1</v>
      </c>
      <c r="M252" s="2"/>
      <c r="N252" s="2"/>
      <c r="O252" s="2">
        <v>1</v>
      </c>
      <c r="P252" s="2"/>
      <c r="Q252" s="2"/>
      <c r="R252" s="2">
        <v>1</v>
      </c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>
        <v>1</v>
      </c>
      <c r="AG252" s="2"/>
      <c r="AH252" s="6">
        <f t="shared" si="3"/>
        <v>333</v>
      </c>
    </row>
    <row r="253" spans="1:34" ht="12.75">
      <c r="A253" s="21" t="s">
        <v>542</v>
      </c>
      <c r="B253" s="3">
        <v>2</v>
      </c>
      <c r="C253" s="2"/>
      <c r="D253" s="3">
        <v>6</v>
      </c>
      <c r="E253" s="3">
        <v>286</v>
      </c>
      <c r="F253" s="3"/>
      <c r="G253" s="3">
        <v>2</v>
      </c>
      <c r="H253" s="3"/>
      <c r="I253" s="3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6">
        <f t="shared" si="3"/>
        <v>296</v>
      </c>
    </row>
    <row r="254" spans="1:34" ht="12.75">
      <c r="A254" s="21" t="s">
        <v>543</v>
      </c>
      <c r="B254" s="2"/>
      <c r="C254" s="2"/>
      <c r="D254" s="2">
        <v>2</v>
      </c>
      <c r="E254" s="2">
        <v>77</v>
      </c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6">
        <f t="shared" si="3"/>
        <v>79</v>
      </c>
    </row>
    <row r="255" spans="1:34" ht="12.75">
      <c r="A255" s="21" t="s">
        <v>544</v>
      </c>
      <c r="B255" s="2">
        <v>39</v>
      </c>
      <c r="C255" s="2">
        <v>1</v>
      </c>
      <c r="D255" s="2">
        <v>56</v>
      </c>
      <c r="E255" s="2">
        <v>1947</v>
      </c>
      <c r="F255" s="2">
        <v>143</v>
      </c>
      <c r="G255" s="3">
        <v>2</v>
      </c>
      <c r="H255" s="2"/>
      <c r="I255" s="2"/>
      <c r="J255" s="2"/>
      <c r="K255" s="2"/>
      <c r="L255" s="2"/>
      <c r="M255" s="2">
        <v>1</v>
      </c>
      <c r="N255" s="2"/>
      <c r="O255" s="2">
        <v>4</v>
      </c>
      <c r="P255" s="2"/>
      <c r="Q255" s="2">
        <v>3</v>
      </c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>
        <v>7</v>
      </c>
      <c r="AC255" s="2"/>
      <c r="AD255" s="2"/>
      <c r="AE255" s="2"/>
      <c r="AF255" s="2"/>
      <c r="AG255" s="2"/>
      <c r="AH255" s="6">
        <f t="shared" si="3"/>
        <v>2203</v>
      </c>
    </row>
    <row r="256" spans="1:34" ht="12.75">
      <c r="A256" s="21" t="s">
        <v>545</v>
      </c>
      <c r="B256" s="2"/>
      <c r="C256" s="2"/>
      <c r="D256" s="2">
        <v>25</v>
      </c>
      <c r="E256" s="2">
        <v>43</v>
      </c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6">
        <f t="shared" si="3"/>
        <v>68</v>
      </c>
    </row>
    <row r="257" spans="1:34" ht="12.75">
      <c r="A257" s="21" t="s">
        <v>546</v>
      </c>
      <c r="B257" s="2"/>
      <c r="C257" s="2">
        <v>1</v>
      </c>
      <c r="D257" s="2">
        <v>26</v>
      </c>
      <c r="E257" s="2">
        <v>142</v>
      </c>
      <c r="F257" s="2"/>
      <c r="G257" s="2">
        <v>1</v>
      </c>
      <c r="H257" s="2"/>
      <c r="I257" s="2"/>
      <c r="J257" s="2"/>
      <c r="K257" s="2"/>
      <c r="L257" s="2"/>
      <c r="M257" s="2"/>
      <c r="N257" s="2"/>
      <c r="O257" s="3">
        <v>2</v>
      </c>
      <c r="P257" s="2"/>
      <c r="Q257" s="2">
        <v>1</v>
      </c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>
        <v>1</v>
      </c>
      <c r="AC257" s="2"/>
      <c r="AD257" s="2"/>
      <c r="AE257" s="2"/>
      <c r="AF257" s="2">
        <v>1</v>
      </c>
      <c r="AG257" s="2"/>
      <c r="AH257" s="6">
        <f t="shared" si="3"/>
        <v>175</v>
      </c>
    </row>
    <row r="258" spans="1:34" ht="12.75">
      <c r="A258" s="21" t="s">
        <v>547</v>
      </c>
      <c r="B258" s="2"/>
      <c r="C258" s="2"/>
      <c r="D258" s="2"/>
      <c r="E258" s="3">
        <v>69</v>
      </c>
      <c r="F258" s="2">
        <v>20</v>
      </c>
      <c r="G258" s="3"/>
      <c r="H258" s="3"/>
      <c r="I258" s="3"/>
      <c r="J258" s="2"/>
      <c r="K258" s="2"/>
      <c r="L258" s="2"/>
      <c r="M258" s="2"/>
      <c r="N258" s="2"/>
      <c r="O258" s="2"/>
      <c r="P258" s="3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6">
        <f t="shared" si="3"/>
        <v>89</v>
      </c>
    </row>
    <row r="259" spans="1:34" ht="12.75">
      <c r="A259" s="21" t="s">
        <v>548</v>
      </c>
      <c r="B259" s="2"/>
      <c r="C259" s="2"/>
      <c r="D259" s="2">
        <v>19</v>
      </c>
      <c r="E259" s="2">
        <v>160</v>
      </c>
      <c r="F259" s="2"/>
      <c r="G259" s="2">
        <v>1</v>
      </c>
      <c r="H259" s="2"/>
      <c r="I259" s="2"/>
      <c r="J259" s="2"/>
      <c r="K259" s="2"/>
      <c r="L259" s="2"/>
      <c r="M259" s="2"/>
      <c r="N259" s="2"/>
      <c r="O259" s="2"/>
      <c r="P259" s="2"/>
      <c r="Q259" s="2">
        <v>2</v>
      </c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>
        <v>2</v>
      </c>
      <c r="AG259" s="2"/>
      <c r="AH259" s="6">
        <f t="shared" si="3"/>
        <v>184</v>
      </c>
    </row>
    <row r="260" spans="1:34" ht="12.75">
      <c r="A260" s="21" t="s">
        <v>549</v>
      </c>
      <c r="B260" s="2">
        <v>14</v>
      </c>
      <c r="C260" s="2">
        <v>1</v>
      </c>
      <c r="D260" s="2">
        <v>45</v>
      </c>
      <c r="E260" s="2">
        <v>1930</v>
      </c>
      <c r="F260" s="2">
        <v>795</v>
      </c>
      <c r="G260" s="2"/>
      <c r="H260" s="2"/>
      <c r="I260" s="2"/>
      <c r="J260" s="2"/>
      <c r="K260" s="2"/>
      <c r="L260" s="2"/>
      <c r="M260" s="2">
        <v>3</v>
      </c>
      <c r="N260" s="2"/>
      <c r="O260" s="2">
        <v>1</v>
      </c>
      <c r="P260" s="2">
        <v>1</v>
      </c>
      <c r="Q260" s="2">
        <v>1</v>
      </c>
      <c r="R260" s="2">
        <v>3</v>
      </c>
      <c r="S260" s="2"/>
      <c r="T260" s="2"/>
      <c r="U260" s="2"/>
      <c r="V260" s="2"/>
      <c r="W260" s="2"/>
      <c r="X260" s="2"/>
      <c r="Y260" s="2"/>
      <c r="Z260" s="2"/>
      <c r="AA260" s="2"/>
      <c r="AB260" s="2">
        <v>3</v>
      </c>
      <c r="AC260" s="2"/>
      <c r="AD260" s="2"/>
      <c r="AE260" s="2"/>
      <c r="AF260" s="2"/>
      <c r="AG260" s="2"/>
      <c r="AH260" s="6">
        <f t="shared" si="3"/>
        <v>2797</v>
      </c>
    </row>
    <row r="261" spans="1:34" ht="12.75">
      <c r="A261" s="21" t="s">
        <v>550</v>
      </c>
      <c r="B261" s="2">
        <v>4</v>
      </c>
      <c r="C261" s="2">
        <v>6</v>
      </c>
      <c r="D261" s="2">
        <v>21</v>
      </c>
      <c r="E261" s="2">
        <v>2518</v>
      </c>
      <c r="F261" s="3">
        <v>19</v>
      </c>
      <c r="G261" s="2">
        <v>1</v>
      </c>
      <c r="H261" s="2">
        <v>1</v>
      </c>
      <c r="I261" s="2"/>
      <c r="J261" s="2"/>
      <c r="K261" s="2"/>
      <c r="L261" s="2"/>
      <c r="M261" s="2"/>
      <c r="N261" s="2"/>
      <c r="O261" s="2">
        <v>2</v>
      </c>
      <c r="P261" s="2"/>
      <c r="Q261" s="2"/>
      <c r="R261" s="2"/>
      <c r="S261" s="2"/>
      <c r="T261" s="2"/>
      <c r="U261" s="2"/>
      <c r="V261" s="2"/>
      <c r="W261" s="2"/>
      <c r="X261" s="2"/>
      <c r="Y261" s="2">
        <v>1</v>
      </c>
      <c r="Z261" s="2"/>
      <c r="AA261" s="2"/>
      <c r="AB261" s="2"/>
      <c r="AC261" s="2"/>
      <c r="AD261" s="2"/>
      <c r="AE261" s="2"/>
      <c r="AF261" s="2"/>
      <c r="AG261" s="2"/>
      <c r="AH261" s="6">
        <f t="shared" si="3"/>
        <v>2573</v>
      </c>
    </row>
    <row r="262" spans="1:34" ht="12.75">
      <c r="A262" s="21" t="s">
        <v>551</v>
      </c>
      <c r="B262" s="3">
        <v>106</v>
      </c>
      <c r="C262" s="2"/>
      <c r="D262" s="3">
        <v>25</v>
      </c>
      <c r="E262" s="3">
        <v>814</v>
      </c>
      <c r="F262" s="3">
        <v>21</v>
      </c>
      <c r="G262" s="3">
        <v>6</v>
      </c>
      <c r="H262" s="3">
        <v>4</v>
      </c>
      <c r="I262" s="3"/>
      <c r="J262" s="2"/>
      <c r="K262" s="2"/>
      <c r="L262" s="2"/>
      <c r="M262" s="2"/>
      <c r="N262" s="2"/>
      <c r="O262" s="3">
        <v>3</v>
      </c>
      <c r="P262" s="3">
        <v>1</v>
      </c>
      <c r="Q262" s="2"/>
      <c r="R262" s="2">
        <v>2</v>
      </c>
      <c r="S262" s="2"/>
      <c r="T262" s="2"/>
      <c r="U262" s="2"/>
      <c r="V262" s="2"/>
      <c r="W262" s="2"/>
      <c r="X262" s="2"/>
      <c r="Y262" s="2">
        <v>2</v>
      </c>
      <c r="Z262" s="2"/>
      <c r="AA262" s="2"/>
      <c r="AB262" s="2"/>
      <c r="AC262" s="2"/>
      <c r="AD262" s="2"/>
      <c r="AE262" s="2"/>
      <c r="AF262" s="2"/>
      <c r="AG262" s="2"/>
      <c r="AH262" s="6">
        <f t="shared" si="3"/>
        <v>984</v>
      </c>
    </row>
    <row r="263" spans="1:34" ht="12.75">
      <c r="A263" s="21" t="s">
        <v>552</v>
      </c>
      <c r="B263" s="2">
        <v>88</v>
      </c>
      <c r="C263" s="2">
        <v>1</v>
      </c>
      <c r="D263" s="2">
        <v>21</v>
      </c>
      <c r="E263" s="2">
        <f>301+1</f>
        <v>302</v>
      </c>
      <c r="F263" s="2">
        <v>99</v>
      </c>
      <c r="G263" s="2">
        <v>4</v>
      </c>
      <c r="H263" s="2">
        <v>1</v>
      </c>
      <c r="I263" s="2"/>
      <c r="J263" s="2"/>
      <c r="K263" s="2"/>
      <c r="L263" s="2"/>
      <c r="M263" s="2">
        <v>3</v>
      </c>
      <c r="N263" s="2"/>
      <c r="O263" s="2">
        <v>21</v>
      </c>
      <c r="P263" s="2"/>
      <c r="Q263" s="2">
        <v>2</v>
      </c>
      <c r="R263" s="2">
        <v>2</v>
      </c>
      <c r="S263" s="2"/>
      <c r="T263" s="2"/>
      <c r="U263" s="2"/>
      <c r="V263" s="2"/>
      <c r="W263" s="2"/>
      <c r="X263" s="2"/>
      <c r="Y263" s="2"/>
      <c r="Z263" s="2"/>
      <c r="AA263" s="2"/>
      <c r="AB263" s="2">
        <v>4</v>
      </c>
      <c r="AC263" s="2"/>
      <c r="AD263" s="2"/>
      <c r="AE263" s="2"/>
      <c r="AF263" s="2">
        <v>4</v>
      </c>
      <c r="AG263" s="2"/>
      <c r="AH263" s="6">
        <f t="shared" si="3"/>
        <v>552</v>
      </c>
    </row>
    <row r="264" spans="1:34" ht="12.75">
      <c r="A264" s="21" t="s">
        <v>553</v>
      </c>
      <c r="B264" s="2"/>
      <c r="C264" s="2"/>
      <c r="D264" s="2">
        <v>17</v>
      </c>
      <c r="E264" s="2">
        <v>74</v>
      </c>
      <c r="F264" s="2">
        <v>19</v>
      </c>
      <c r="G264" s="2"/>
      <c r="H264" s="2"/>
      <c r="I264" s="2"/>
      <c r="J264" s="2"/>
      <c r="K264" s="2"/>
      <c r="L264" s="2">
        <v>1</v>
      </c>
      <c r="M264" s="2"/>
      <c r="N264" s="2"/>
      <c r="O264" s="2"/>
      <c r="P264" s="2"/>
      <c r="Q264" s="2">
        <v>5</v>
      </c>
      <c r="R264" s="2"/>
      <c r="S264" s="2"/>
      <c r="T264" s="2"/>
      <c r="U264" s="2"/>
      <c r="V264" s="2"/>
      <c r="W264" s="2"/>
      <c r="X264" s="2"/>
      <c r="Y264" s="2">
        <v>1</v>
      </c>
      <c r="Z264" s="2"/>
      <c r="AA264" s="2"/>
      <c r="AB264" s="2"/>
      <c r="AC264" s="2"/>
      <c r="AD264" s="2"/>
      <c r="AE264" s="2"/>
      <c r="AF264" s="2"/>
      <c r="AG264" s="2"/>
      <c r="AH264" s="6">
        <f t="shared" si="3"/>
        <v>117</v>
      </c>
    </row>
    <row r="265" spans="1:34" ht="12.75">
      <c r="A265" s="21" t="s">
        <v>554</v>
      </c>
      <c r="B265" s="2"/>
      <c r="C265" s="2"/>
      <c r="D265" s="2">
        <v>5</v>
      </c>
      <c r="E265" s="2">
        <v>80</v>
      </c>
      <c r="F265" s="2">
        <v>11</v>
      </c>
      <c r="G265" s="2">
        <v>1</v>
      </c>
      <c r="H265" s="2"/>
      <c r="I265" s="2"/>
      <c r="J265" s="2"/>
      <c r="K265" s="2"/>
      <c r="L265" s="2"/>
      <c r="M265" s="2">
        <v>4</v>
      </c>
      <c r="N265" s="2"/>
      <c r="O265" s="2"/>
      <c r="P265" s="2"/>
      <c r="Q265" s="2">
        <v>1</v>
      </c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6">
        <f t="shared" si="3"/>
        <v>102</v>
      </c>
    </row>
    <row r="266" spans="1:34" ht="12.75">
      <c r="A266" s="21" t="s">
        <v>555</v>
      </c>
      <c r="B266" s="2"/>
      <c r="C266" s="2"/>
      <c r="D266" s="2"/>
      <c r="E266" s="2">
        <v>5</v>
      </c>
      <c r="F266" s="2">
        <v>1</v>
      </c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6">
        <f aca="true" t="shared" si="4" ref="AH266:AH301">SUM(B266:AF266)</f>
        <v>6</v>
      </c>
    </row>
    <row r="267" spans="1:34" ht="12.75">
      <c r="A267" s="21" t="s">
        <v>556</v>
      </c>
      <c r="B267" s="2">
        <v>10</v>
      </c>
      <c r="C267" s="2"/>
      <c r="D267" s="2">
        <v>11</v>
      </c>
      <c r="E267" s="2">
        <v>350</v>
      </c>
      <c r="F267" s="2">
        <v>2</v>
      </c>
      <c r="G267" s="2">
        <v>1</v>
      </c>
      <c r="H267" s="2"/>
      <c r="I267" s="2"/>
      <c r="J267" s="2"/>
      <c r="K267" s="2"/>
      <c r="L267" s="2"/>
      <c r="M267" s="2"/>
      <c r="N267" s="2"/>
      <c r="O267" s="2"/>
      <c r="P267" s="2">
        <v>1</v>
      </c>
      <c r="Q267" s="2">
        <v>1</v>
      </c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6">
        <f t="shared" si="4"/>
        <v>376</v>
      </c>
    </row>
    <row r="268" spans="1:34" ht="12.75">
      <c r="A268" s="21" t="s">
        <v>557</v>
      </c>
      <c r="B268" s="2">
        <v>1</v>
      </c>
      <c r="C268" s="2"/>
      <c r="D268" s="2">
        <v>6</v>
      </c>
      <c r="E268" s="2">
        <v>69</v>
      </c>
      <c r="F268" s="2">
        <v>6</v>
      </c>
      <c r="G268" s="2"/>
      <c r="H268" s="2">
        <v>2</v>
      </c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6">
        <f t="shared" si="4"/>
        <v>84</v>
      </c>
    </row>
    <row r="269" spans="1:34" ht="12.75">
      <c r="A269" s="21" t="s">
        <v>558</v>
      </c>
      <c r="B269" s="2"/>
      <c r="C269" s="2"/>
      <c r="D269" s="3">
        <v>3</v>
      </c>
      <c r="E269" s="3">
        <v>432</v>
      </c>
      <c r="F269" s="3">
        <v>13</v>
      </c>
      <c r="G269" s="3"/>
      <c r="H269" s="3"/>
      <c r="I269" s="3"/>
      <c r="J269" s="2"/>
      <c r="K269" s="2"/>
      <c r="L269" s="2">
        <v>1</v>
      </c>
      <c r="M269" s="2">
        <v>3</v>
      </c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>
        <v>1</v>
      </c>
      <c r="Z269" s="2"/>
      <c r="AA269" s="2"/>
      <c r="AB269" s="2"/>
      <c r="AC269" s="2"/>
      <c r="AD269" s="2"/>
      <c r="AE269" s="2"/>
      <c r="AF269" s="2"/>
      <c r="AG269" s="2"/>
      <c r="AH269" s="6">
        <f t="shared" si="4"/>
        <v>453</v>
      </c>
    </row>
    <row r="270" spans="1:34" ht="12.75">
      <c r="A270" s="21" t="s">
        <v>559</v>
      </c>
      <c r="B270" s="2">
        <v>1</v>
      </c>
      <c r="C270" s="2">
        <v>2</v>
      </c>
      <c r="D270" s="2">
        <v>49</v>
      </c>
      <c r="E270" s="2">
        <v>594</v>
      </c>
      <c r="F270" s="2">
        <v>108</v>
      </c>
      <c r="G270" s="2">
        <v>1</v>
      </c>
      <c r="H270" s="2">
        <v>2</v>
      </c>
      <c r="I270" s="2"/>
      <c r="J270" s="2"/>
      <c r="K270" s="2"/>
      <c r="L270" s="2"/>
      <c r="M270" s="2">
        <v>2</v>
      </c>
      <c r="N270" s="2"/>
      <c r="O270" s="2"/>
      <c r="P270" s="2"/>
      <c r="Q270" s="2"/>
      <c r="R270" s="2">
        <v>1</v>
      </c>
      <c r="S270" s="2"/>
      <c r="T270" s="2"/>
      <c r="U270" s="2"/>
      <c r="V270" s="2"/>
      <c r="W270" s="2">
        <v>3</v>
      </c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6">
        <f t="shared" si="4"/>
        <v>763</v>
      </c>
    </row>
    <row r="271" spans="1:34" ht="12.75">
      <c r="A271" s="21" t="s">
        <v>560</v>
      </c>
      <c r="B271" s="2">
        <v>1</v>
      </c>
      <c r="C271" s="2">
        <v>1</v>
      </c>
      <c r="D271" s="2">
        <v>71</v>
      </c>
      <c r="E271" s="2">
        <v>104</v>
      </c>
      <c r="F271" s="2">
        <v>21</v>
      </c>
      <c r="G271" s="2">
        <v>2</v>
      </c>
      <c r="H271" s="2"/>
      <c r="I271" s="2"/>
      <c r="J271" s="2"/>
      <c r="K271" s="2"/>
      <c r="L271" s="2"/>
      <c r="M271" s="2">
        <v>7</v>
      </c>
      <c r="N271" s="2"/>
      <c r="O271" s="2"/>
      <c r="P271" s="2"/>
      <c r="Q271" s="2">
        <v>1</v>
      </c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6">
        <f t="shared" si="4"/>
        <v>208</v>
      </c>
    </row>
    <row r="272" spans="1:34" ht="12.75">
      <c r="A272" s="21" t="s">
        <v>561</v>
      </c>
      <c r="B272" s="2">
        <v>1</v>
      </c>
      <c r="C272" s="2">
        <v>10</v>
      </c>
      <c r="D272" s="2">
        <v>43</v>
      </c>
      <c r="E272" s="2">
        <v>118</v>
      </c>
      <c r="F272" s="2">
        <v>11</v>
      </c>
      <c r="G272" s="2"/>
      <c r="H272" s="2"/>
      <c r="I272" s="2"/>
      <c r="J272" s="2"/>
      <c r="K272" s="2"/>
      <c r="L272" s="2"/>
      <c r="M272" s="2">
        <v>2</v>
      </c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6">
        <f t="shared" si="4"/>
        <v>185</v>
      </c>
    </row>
    <row r="273" spans="1:34" ht="12.75">
      <c r="A273" s="21" t="s">
        <v>562</v>
      </c>
      <c r="B273" s="2"/>
      <c r="C273" s="2"/>
      <c r="D273" s="2">
        <v>62</v>
      </c>
      <c r="E273" s="2">
        <v>377</v>
      </c>
      <c r="F273" s="2">
        <v>28</v>
      </c>
      <c r="G273" s="2"/>
      <c r="H273" s="2">
        <v>1</v>
      </c>
      <c r="I273" s="2"/>
      <c r="J273" s="2"/>
      <c r="K273" s="2"/>
      <c r="L273" s="2"/>
      <c r="M273" s="2">
        <v>5</v>
      </c>
      <c r="N273" s="2"/>
      <c r="O273" s="2">
        <v>1</v>
      </c>
      <c r="P273" s="2">
        <v>1</v>
      </c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6">
        <f t="shared" si="4"/>
        <v>475</v>
      </c>
    </row>
    <row r="274" spans="1:34" ht="12.75">
      <c r="A274" s="21" t="s">
        <v>563</v>
      </c>
      <c r="B274" s="3">
        <v>2</v>
      </c>
      <c r="C274" s="3">
        <v>2</v>
      </c>
      <c r="D274" s="3">
        <v>40</v>
      </c>
      <c r="E274" s="3">
        <v>406</v>
      </c>
      <c r="F274" s="3">
        <v>15</v>
      </c>
      <c r="G274" s="3"/>
      <c r="H274" s="3"/>
      <c r="I274" s="3"/>
      <c r="J274" s="2"/>
      <c r="K274" s="2"/>
      <c r="L274" s="2"/>
      <c r="M274" s="2">
        <v>9</v>
      </c>
      <c r="N274" s="2">
        <v>1</v>
      </c>
      <c r="O274" s="2">
        <v>1</v>
      </c>
      <c r="P274" s="3">
        <v>2</v>
      </c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6">
        <f t="shared" si="4"/>
        <v>478</v>
      </c>
    </row>
    <row r="275" spans="1:34" ht="12.75">
      <c r="A275" s="21" t="s">
        <v>564</v>
      </c>
      <c r="B275" s="2"/>
      <c r="C275" s="2">
        <v>1</v>
      </c>
      <c r="D275" s="2">
        <v>15</v>
      </c>
      <c r="E275" s="2">
        <v>152</v>
      </c>
      <c r="F275" s="2">
        <v>1</v>
      </c>
      <c r="G275" s="2">
        <v>2</v>
      </c>
      <c r="H275" s="2"/>
      <c r="I275" s="2"/>
      <c r="J275" s="2"/>
      <c r="K275" s="2"/>
      <c r="L275" s="2"/>
      <c r="M275" s="2"/>
      <c r="N275" s="2"/>
      <c r="O275" s="2"/>
      <c r="P275" s="2"/>
      <c r="Q275" s="2">
        <v>1</v>
      </c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6">
        <f t="shared" si="4"/>
        <v>172</v>
      </c>
    </row>
    <row r="276" spans="1:34" ht="12.75">
      <c r="A276" s="21" t="s">
        <v>565</v>
      </c>
      <c r="B276" s="2"/>
      <c r="C276" s="2"/>
      <c r="D276" s="2">
        <v>1</v>
      </c>
      <c r="E276" s="2">
        <v>11</v>
      </c>
      <c r="F276" s="2"/>
      <c r="G276" s="2"/>
      <c r="H276" s="2"/>
      <c r="I276" s="2"/>
      <c r="J276" s="2"/>
      <c r="K276" s="2"/>
      <c r="L276" s="2"/>
      <c r="M276" s="2">
        <v>1</v>
      </c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6">
        <f t="shared" si="4"/>
        <v>13</v>
      </c>
    </row>
    <row r="277" spans="1:34" ht="12.75">
      <c r="A277" s="21" t="s">
        <v>566</v>
      </c>
      <c r="B277" s="2"/>
      <c r="C277" s="2"/>
      <c r="D277" s="2">
        <v>13</v>
      </c>
      <c r="E277" s="2">
        <v>31</v>
      </c>
      <c r="F277" s="2">
        <v>1</v>
      </c>
      <c r="G277" s="2"/>
      <c r="H277" s="2"/>
      <c r="I277" s="2"/>
      <c r="J277" s="2"/>
      <c r="K277" s="2"/>
      <c r="L277" s="2"/>
      <c r="M277" s="2">
        <v>1</v>
      </c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6">
        <f t="shared" si="4"/>
        <v>46</v>
      </c>
    </row>
    <row r="278" spans="1:34" ht="12.75">
      <c r="A278" s="21" t="s">
        <v>567</v>
      </c>
      <c r="B278" s="2"/>
      <c r="C278" s="2"/>
      <c r="D278" s="2"/>
      <c r="E278" s="3">
        <v>3</v>
      </c>
      <c r="F278" s="2"/>
      <c r="G278" s="3"/>
      <c r="H278" s="3"/>
      <c r="I278" s="3"/>
      <c r="J278" s="2"/>
      <c r="K278" s="2"/>
      <c r="L278" s="2"/>
      <c r="M278" s="2"/>
      <c r="N278" s="2"/>
      <c r="O278" s="2"/>
      <c r="P278" s="3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6">
        <f t="shared" si="4"/>
        <v>3</v>
      </c>
    </row>
    <row r="279" spans="1:34" ht="12.75">
      <c r="A279" s="21" t="s">
        <v>568</v>
      </c>
      <c r="B279" s="2"/>
      <c r="C279" s="2"/>
      <c r="D279" s="2">
        <v>9</v>
      </c>
      <c r="E279" s="2">
        <v>45</v>
      </c>
      <c r="F279" s="2">
        <v>2</v>
      </c>
      <c r="G279" s="2"/>
      <c r="H279" s="2"/>
      <c r="I279" s="2"/>
      <c r="J279" s="2"/>
      <c r="K279" s="2"/>
      <c r="L279" s="2"/>
      <c r="M279" s="2">
        <v>1</v>
      </c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6">
        <f t="shared" si="4"/>
        <v>57</v>
      </c>
    </row>
    <row r="280" spans="1:34" ht="12.75">
      <c r="A280" s="21" t="s">
        <v>569</v>
      </c>
      <c r="B280" s="2"/>
      <c r="C280" s="2"/>
      <c r="D280" s="2">
        <v>7</v>
      </c>
      <c r="E280" s="2">
        <v>102</v>
      </c>
      <c r="F280" s="2">
        <v>8</v>
      </c>
      <c r="G280" s="2"/>
      <c r="H280" s="2"/>
      <c r="I280" s="2"/>
      <c r="J280" s="2"/>
      <c r="K280" s="2"/>
      <c r="L280" s="2"/>
      <c r="M280" s="2">
        <v>1</v>
      </c>
      <c r="N280" s="2"/>
      <c r="O280" s="2">
        <v>1</v>
      </c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6">
        <f t="shared" si="4"/>
        <v>119</v>
      </c>
    </row>
    <row r="281" spans="1:34" ht="12.75">
      <c r="A281" s="21" t="s">
        <v>570</v>
      </c>
      <c r="B281" s="2"/>
      <c r="C281" s="2"/>
      <c r="D281" s="2">
        <v>67</v>
      </c>
      <c r="E281" s="2">
        <v>138</v>
      </c>
      <c r="F281" s="2">
        <v>13</v>
      </c>
      <c r="G281" s="2"/>
      <c r="H281" s="2"/>
      <c r="I281" s="2"/>
      <c r="J281" s="2"/>
      <c r="K281" s="2"/>
      <c r="L281" s="2"/>
      <c r="M281" s="2">
        <v>2</v>
      </c>
      <c r="N281" s="2"/>
      <c r="O281" s="2">
        <v>1</v>
      </c>
      <c r="P281" s="2"/>
      <c r="Q281" s="2">
        <v>1</v>
      </c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6">
        <f t="shared" si="4"/>
        <v>222</v>
      </c>
    </row>
    <row r="282" spans="1:34" ht="12.75">
      <c r="A282" s="21" t="s">
        <v>571</v>
      </c>
      <c r="B282" s="2"/>
      <c r="C282" s="2">
        <v>1</v>
      </c>
      <c r="D282" s="2">
        <v>26</v>
      </c>
      <c r="E282" s="2">
        <v>498</v>
      </c>
      <c r="F282" s="2">
        <v>7</v>
      </c>
      <c r="G282" s="2">
        <v>4</v>
      </c>
      <c r="H282" s="2">
        <v>1</v>
      </c>
      <c r="I282" s="2"/>
      <c r="J282" s="2"/>
      <c r="K282" s="2"/>
      <c r="L282" s="2"/>
      <c r="M282" s="2">
        <v>6</v>
      </c>
      <c r="N282" s="2">
        <v>2</v>
      </c>
      <c r="O282" s="2"/>
      <c r="P282" s="2">
        <v>4</v>
      </c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>
        <v>1</v>
      </c>
      <c r="AC282" s="2"/>
      <c r="AD282" s="2"/>
      <c r="AE282" s="2"/>
      <c r="AF282" s="2"/>
      <c r="AG282" s="2"/>
      <c r="AH282" s="6">
        <f t="shared" si="4"/>
        <v>550</v>
      </c>
    </row>
    <row r="283" spans="1:34" ht="12.75">
      <c r="A283" s="21" t="s">
        <v>572</v>
      </c>
      <c r="B283" s="2"/>
      <c r="C283" s="2"/>
      <c r="D283" s="2">
        <v>4</v>
      </c>
      <c r="E283" s="2">
        <v>56</v>
      </c>
      <c r="F283" s="2">
        <v>2</v>
      </c>
      <c r="G283" s="2"/>
      <c r="H283" s="2"/>
      <c r="I283" s="2"/>
      <c r="J283" s="2"/>
      <c r="K283" s="2"/>
      <c r="L283" s="2"/>
      <c r="M283" s="2"/>
      <c r="N283" s="2">
        <v>1</v>
      </c>
      <c r="O283" s="2"/>
      <c r="P283" s="2">
        <v>1</v>
      </c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6">
        <f t="shared" si="4"/>
        <v>64</v>
      </c>
    </row>
    <row r="284" spans="1:34" ht="12.75">
      <c r="A284" s="21" t="s">
        <v>573</v>
      </c>
      <c r="B284" s="2">
        <v>13</v>
      </c>
      <c r="C284" s="2"/>
      <c r="D284" s="2">
        <v>3</v>
      </c>
      <c r="E284" s="2">
        <v>108</v>
      </c>
      <c r="F284" s="2">
        <v>8</v>
      </c>
      <c r="G284" s="2"/>
      <c r="H284" s="2"/>
      <c r="I284" s="2"/>
      <c r="J284" s="2"/>
      <c r="K284" s="2"/>
      <c r="L284" s="2"/>
      <c r="M284" s="2">
        <v>1</v>
      </c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6">
        <f t="shared" si="4"/>
        <v>133</v>
      </c>
    </row>
    <row r="285" spans="1:34" ht="12.75">
      <c r="A285" s="21" t="s">
        <v>574</v>
      </c>
      <c r="B285" s="2"/>
      <c r="C285" s="2"/>
      <c r="D285" s="3">
        <v>6</v>
      </c>
      <c r="E285" s="3">
        <v>17</v>
      </c>
      <c r="F285" s="3">
        <v>1</v>
      </c>
      <c r="G285" s="3"/>
      <c r="H285" s="3">
        <v>1</v>
      </c>
      <c r="I285" s="3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6">
        <f t="shared" si="4"/>
        <v>25</v>
      </c>
    </row>
    <row r="286" spans="1:34" ht="12.75">
      <c r="A286" s="21" t="s">
        <v>575</v>
      </c>
      <c r="B286" s="2">
        <v>1</v>
      </c>
      <c r="C286" s="2"/>
      <c r="D286" s="2">
        <v>13</v>
      </c>
      <c r="E286" s="2">
        <v>147</v>
      </c>
      <c r="F286" s="2">
        <v>4</v>
      </c>
      <c r="G286" s="2"/>
      <c r="H286" s="2"/>
      <c r="I286" s="2"/>
      <c r="J286" s="2"/>
      <c r="K286" s="2"/>
      <c r="L286" s="2"/>
      <c r="M286" s="2">
        <v>4</v>
      </c>
      <c r="N286" s="2"/>
      <c r="O286" s="2"/>
      <c r="P286" s="2"/>
      <c r="Q286" s="2">
        <v>1</v>
      </c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6">
        <f t="shared" si="4"/>
        <v>170</v>
      </c>
    </row>
    <row r="287" spans="1:34" ht="12.75">
      <c r="A287" s="21" t="s">
        <v>576</v>
      </c>
      <c r="B287" s="2"/>
      <c r="C287" s="2"/>
      <c r="D287" s="2">
        <v>9</v>
      </c>
      <c r="E287" s="2">
        <v>205</v>
      </c>
      <c r="F287" s="2">
        <v>16</v>
      </c>
      <c r="G287" s="2"/>
      <c r="H287" s="2"/>
      <c r="I287" s="2"/>
      <c r="J287" s="2"/>
      <c r="K287" s="2"/>
      <c r="L287" s="2"/>
      <c r="M287" s="2"/>
      <c r="N287" s="2"/>
      <c r="O287" s="2"/>
      <c r="P287" s="2">
        <v>1</v>
      </c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6">
        <f t="shared" si="4"/>
        <v>231</v>
      </c>
    </row>
    <row r="288" spans="1:34" ht="12.75">
      <c r="A288" s="21" t="s">
        <v>577</v>
      </c>
      <c r="B288" s="2"/>
      <c r="C288" s="2">
        <v>1</v>
      </c>
      <c r="D288" s="2">
        <v>18</v>
      </c>
      <c r="E288" s="2">
        <v>694</v>
      </c>
      <c r="F288" s="2">
        <v>28</v>
      </c>
      <c r="G288" s="2">
        <v>3</v>
      </c>
      <c r="H288" s="2"/>
      <c r="I288" s="2"/>
      <c r="J288" s="2"/>
      <c r="K288" s="2"/>
      <c r="L288" s="2"/>
      <c r="M288" s="2">
        <v>1</v>
      </c>
      <c r="N288" s="2"/>
      <c r="O288" s="2">
        <v>1</v>
      </c>
      <c r="P288" s="2">
        <v>1</v>
      </c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>
        <v>1</v>
      </c>
      <c r="AB288" s="2"/>
      <c r="AC288" s="2"/>
      <c r="AD288" s="2"/>
      <c r="AE288" s="2"/>
      <c r="AF288" s="2"/>
      <c r="AG288" s="2"/>
      <c r="AH288" s="6">
        <f t="shared" si="4"/>
        <v>748</v>
      </c>
    </row>
    <row r="289" spans="1:34" ht="12.75">
      <c r="A289" s="21" t="s">
        <v>578</v>
      </c>
      <c r="B289" s="2">
        <v>1</v>
      </c>
      <c r="C289" s="2"/>
      <c r="D289" s="2">
        <v>521</v>
      </c>
      <c r="E289" s="2"/>
      <c r="F289" s="2">
        <v>19</v>
      </c>
      <c r="G289" s="2"/>
      <c r="H289" s="2"/>
      <c r="I289" s="2"/>
      <c r="J289" s="2">
        <v>1</v>
      </c>
      <c r="K289" s="2"/>
      <c r="L289" s="2"/>
      <c r="M289" s="2">
        <v>1</v>
      </c>
      <c r="N289" s="2"/>
      <c r="O289" s="2"/>
      <c r="P289" s="2">
        <v>2</v>
      </c>
      <c r="Q289" s="2"/>
      <c r="R289" s="2"/>
      <c r="S289" s="2"/>
      <c r="T289" s="2"/>
      <c r="U289" s="2"/>
      <c r="V289" s="2"/>
      <c r="W289" s="2">
        <v>1</v>
      </c>
      <c r="X289" s="2"/>
      <c r="Y289" s="2"/>
      <c r="Z289" s="2"/>
      <c r="AA289" s="2"/>
      <c r="AB289" s="2">
        <v>1</v>
      </c>
      <c r="AC289" s="2"/>
      <c r="AD289" s="2"/>
      <c r="AE289" s="2"/>
      <c r="AF289" s="2"/>
      <c r="AG289" s="2"/>
      <c r="AH289" s="6">
        <f t="shared" si="4"/>
        <v>547</v>
      </c>
    </row>
    <row r="290" spans="1:34" ht="12.75">
      <c r="A290" s="21" t="s">
        <v>579</v>
      </c>
      <c r="B290" s="2">
        <v>1</v>
      </c>
      <c r="C290" s="2">
        <v>19</v>
      </c>
      <c r="D290" s="3">
        <v>858</v>
      </c>
      <c r="E290" s="3"/>
      <c r="F290" s="3">
        <v>8</v>
      </c>
      <c r="G290" s="3">
        <v>2</v>
      </c>
      <c r="H290" s="3">
        <v>1</v>
      </c>
      <c r="I290" s="3"/>
      <c r="J290" s="2"/>
      <c r="K290" s="2"/>
      <c r="L290" s="2"/>
      <c r="M290" s="3">
        <v>1</v>
      </c>
      <c r="N290" s="2"/>
      <c r="O290" s="3">
        <v>1</v>
      </c>
      <c r="P290" s="3">
        <v>3</v>
      </c>
      <c r="Q290" s="2"/>
      <c r="R290" s="2"/>
      <c r="S290" s="2"/>
      <c r="T290" s="2"/>
      <c r="U290" s="2"/>
      <c r="V290" s="2"/>
      <c r="W290" s="3">
        <v>1</v>
      </c>
      <c r="X290" s="2"/>
      <c r="Y290" s="3">
        <v>1</v>
      </c>
      <c r="Z290" s="3"/>
      <c r="AA290" s="2"/>
      <c r="AB290" s="2"/>
      <c r="AC290" s="2"/>
      <c r="AD290" s="2"/>
      <c r="AE290" s="2"/>
      <c r="AF290" s="2"/>
      <c r="AG290" s="2"/>
      <c r="AH290" s="6">
        <f t="shared" si="4"/>
        <v>896</v>
      </c>
    </row>
    <row r="291" spans="1:34" ht="12.75">
      <c r="A291" s="21" t="s">
        <v>580</v>
      </c>
      <c r="B291" s="2">
        <v>1</v>
      </c>
      <c r="C291" s="2"/>
      <c r="D291" s="2">
        <v>2</v>
      </c>
      <c r="E291" s="2">
        <v>859</v>
      </c>
      <c r="F291" s="2">
        <v>19</v>
      </c>
      <c r="G291" s="2">
        <v>10</v>
      </c>
      <c r="H291" s="2"/>
      <c r="I291" s="2"/>
      <c r="J291" s="2"/>
      <c r="K291" s="2"/>
      <c r="L291" s="2"/>
      <c r="M291" s="2">
        <v>1</v>
      </c>
      <c r="N291" s="2">
        <v>1</v>
      </c>
      <c r="O291" s="2">
        <v>2</v>
      </c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>
        <v>1</v>
      </c>
      <c r="AB291" s="2"/>
      <c r="AC291" s="2"/>
      <c r="AD291" s="2"/>
      <c r="AE291" s="2"/>
      <c r="AF291" s="2"/>
      <c r="AG291" s="2"/>
      <c r="AH291" s="6">
        <f t="shared" si="4"/>
        <v>896</v>
      </c>
    </row>
    <row r="292" spans="1:34" ht="12.75">
      <c r="A292" s="21" t="s">
        <v>581</v>
      </c>
      <c r="B292" s="2"/>
      <c r="C292" s="2"/>
      <c r="D292" s="2">
        <v>2</v>
      </c>
      <c r="E292" s="2">
        <v>1096</v>
      </c>
      <c r="F292" s="2">
        <v>5</v>
      </c>
      <c r="G292" s="2">
        <v>3</v>
      </c>
      <c r="H292" s="2"/>
      <c r="I292" s="2"/>
      <c r="J292" s="2">
        <v>3</v>
      </c>
      <c r="K292" s="2"/>
      <c r="L292" s="2"/>
      <c r="M292" s="2">
        <v>1</v>
      </c>
      <c r="N292" s="2"/>
      <c r="O292" s="2">
        <v>1</v>
      </c>
      <c r="P292" s="2">
        <v>2</v>
      </c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6">
        <f t="shared" si="4"/>
        <v>1113</v>
      </c>
    </row>
    <row r="293" spans="1:34" ht="12.75">
      <c r="A293" s="21" t="s">
        <v>582</v>
      </c>
      <c r="B293" s="2"/>
      <c r="C293" s="2"/>
      <c r="D293" s="2">
        <v>1</v>
      </c>
      <c r="E293" s="2">
        <v>140</v>
      </c>
      <c r="F293" s="2"/>
      <c r="G293" s="2"/>
      <c r="H293" s="2"/>
      <c r="I293" s="2"/>
      <c r="J293" s="2"/>
      <c r="K293" s="2"/>
      <c r="L293" s="2"/>
      <c r="M293" s="2">
        <v>1</v>
      </c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6">
        <f t="shared" si="4"/>
        <v>142</v>
      </c>
    </row>
    <row r="294" spans="1:34" ht="12.75">
      <c r="A294" s="21" t="s">
        <v>583</v>
      </c>
      <c r="B294" s="2"/>
      <c r="C294" s="2"/>
      <c r="D294" s="3">
        <v>1</v>
      </c>
      <c r="E294" s="3">
        <v>353</v>
      </c>
      <c r="F294" s="3">
        <v>10</v>
      </c>
      <c r="G294" s="3">
        <v>8</v>
      </c>
      <c r="H294" s="3">
        <v>2</v>
      </c>
      <c r="I294" s="3"/>
      <c r="J294" s="2"/>
      <c r="K294" s="2"/>
      <c r="L294" s="2">
        <v>1</v>
      </c>
      <c r="M294" s="3"/>
      <c r="N294" s="2"/>
      <c r="O294" s="3">
        <v>1</v>
      </c>
      <c r="P294" s="3">
        <v>3</v>
      </c>
      <c r="Q294" s="2"/>
      <c r="R294" s="2"/>
      <c r="S294" s="2"/>
      <c r="T294" s="2"/>
      <c r="U294" s="2"/>
      <c r="V294" s="2"/>
      <c r="W294" s="2"/>
      <c r="X294" s="2"/>
      <c r="Y294" s="2">
        <v>1</v>
      </c>
      <c r="Z294" s="2"/>
      <c r="AA294" s="2"/>
      <c r="AB294" s="2"/>
      <c r="AC294" s="2"/>
      <c r="AD294" s="2"/>
      <c r="AE294" s="2"/>
      <c r="AF294" s="2">
        <v>1</v>
      </c>
      <c r="AG294" s="2"/>
      <c r="AH294" s="6">
        <f t="shared" si="4"/>
        <v>381</v>
      </c>
    </row>
    <row r="295" spans="1:34" ht="12.75">
      <c r="A295" s="21" t="s">
        <v>584</v>
      </c>
      <c r="B295" s="2"/>
      <c r="C295" s="2"/>
      <c r="D295" s="2"/>
      <c r="E295" s="2">
        <v>54</v>
      </c>
      <c r="F295" s="2">
        <v>1</v>
      </c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6">
        <f t="shared" si="4"/>
        <v>55</v>
      </c>
    </row>
    <row r="296" spans="1:34" ht="12.75">
      <c r="A296" s="21" t="s">
        <v>585</v>
      </c>
      <c r="B296" s="2"/>
      <c r="C296" s="2"/>
      <c r="D296" s="2"/>
      <c r="E296" s="2">
        <v>65</v>
      </c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6">
        <f t="shared" si="4"/>
        <v>65</v>
      </c>
    </row>
    <row r="297" spans="1:34" ht="12.75">
      <c r="A297" s="21" t="s">
        <v>586</v>
      </c>
      <c r="B297" s="2">
        <v>1</v>
      </c>
      <c r="C297" s="2">
        <v>6</v>
      </c>
      <c r="D297" s="2">
        <v>16</v>
      </c>
      <c r="E297" s="2">
        <v>484</v>
      </c>
      <c r="F297" s="3">
        <v>6</v>
      </c>
      <c r="G297" s="2">
        <v>11</v>
      </c>
      <c r="H297" s="2"/>
      <c r="I297" s="2"/>
      <c r="J297" s="2"/>
      <c r="K297" s="2"/>
      <c r="L297" s="2"/>
      <c r="M297" s="2">
        <v>2</v>
      </c>
      <c r="N297" s="2"/>
      <c r="O297" s="2">
        <v>2</v>
      </c>
      <c r="P297" s="2">
        <v>5</v>
      </c>
      <c r="Q297" s="2"/>
      <c r="R297" s="2">
        <v>1</v>
      </c>
      <c r="S297" s="2"/>
      <c r="T297" s="2"/>
      <c r="U297" s="2"/>
      <c r="V297" s="2"/>
      <c r="W297" s="2"/>
      <c r="X297" s="2"/>
      <c r="Y297" s="2"/>
      <c r="Z297" s="2"/>
      <c r="AA297" s="2">
        <v>2</v>
      </c>
      <c r="AB297" s="2"/>
      <c r="AC297" s="2"/>
      <c r="AD297" s="2"/>
      <c r="AE297" s="2"/>
      <c r="AF297" s="2"/>
      <c r="AG297" s="2"/>
      <c r="AH297" s="6">
        <f t="shared" si="4"/>
        <v>536</v>
      </c>
    </row>
    <row r="298" spans="1:34" ht="12.75">
      <c r="A298" s="21" t="s">
        <v>587</v>
      </c>
      <c r="B298" s="2"/>
      <c r="C298" s="2">
        <v>1</v>
      </c>
      <c r="D298" s="2">
        <v>2</v>
      </c>
      <c r="E298" s="2">
        <v>553</v>
      </c>
      <c r="F298" s="2">
        <v>8</v>
      </c>
      <c r="G298" s="2">
        <v>4</v>
      </c>
      <c r="H298" s="2"/>
      <c r="I298" s="2"/>
      <c r="J298" s="2"/>
      <c r="K298" s="2"/>
      <c r="L298" s="2"/>
      <c r="M298" s="2">
        <v>3</v>
      </c>
      <c r="N298" s="2"/>
      <c r="O298" s="2">
        <v>1</v>
      </c>
      <c r="P298" s="2"/>
      <c r="Q298" s="2"/>
      <c r="R298" s="2"/>
      <c r="S298" s="2"/>
      <c r="T298" s="2"/>
      <c r="U298" s="2"/>
      <c r="V298" s="2"/>
      <c r="W298" s="2"/>
      <c r="X298" s="2"/>
      <c r="Y298" s="2">
        <v>1</v>
      </c>
      <c r="Z298" s="2"/>
      <c r="AA298" s="2">
        <v>3</v>
      </c>
      <c r="AB298" s="2"/>
      <c r="AC298" s="2"/>
      <c r="AD298" s="2"/>
      <c r="AE298" s="2"/>
      <c r="AF298" s="2"/>
      <c r="AG298" s="2"/>
      <c r="AH298" s="6">
        <f t="shared" si="4"/>
        <v>576</v>
      </c>
    </row>
    <row r="299" spans="1:34" ht="12.75">
      <c r="A299" s="21" t="s">
        <v>588</v>
      </c>
      <c r="B299" s="2"/>
      <c r="C299" s="2"/>
      <c r="D299" s="2">
        <v>2</v>
      </c>
      <c r="E299" s="2">
        <v>109</v>
      </c>
      <c r="F299" s="2">
        <v>1</v>
      </c>
      <c r="G299" s="2"/>
      <c r="H299" s="2">
        <v>1</v>
      </c>
      <c r="I299" s="2"/>
      <c r="J299" s="2"/>
      <c r="K299" s="2"/>
      <c r="L299" s="2"/>
      <c r="M299" s="2"/>
      <c r="N299" s="2"/>
      <c r="O299" s="2">
        <v>2</v>
      </c>
      <c r="P299" s="2">
        <v>1</v>
      </c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6">
        <f t="shared" si="4"/>
        <v>116</v>
      </c>
    </row>
    <row r="300" spans="1:34" ht="12.75">
      <c r="A300" s="21" t="s">
        <v>589</v>
      </c>
      <c r="B300" s="2"/>
      <c r="C300" s="2"/>
      <c r="D300" s="2">
        <v>157</v>
      </c>
      <c r="E300" s="2">
        <v>227</v>
      </c>
      <c r="F300" s="2">
        <v>13</v>
      </c>
      <c r="G300" s="2"/>
      <c r="H300" s="2"/>
      <c r="I300" s="2"/>
      <c r="J300" s="2"/>
      <c r="K300" s="2"/>
      <c r="L300" s="2"/>
      <c r="M300" s="2">
        <v>3</v>
      </c>
      <c r="N300" s="2"/>
      <c r="O300" s="2">
        <v>6</v>
      </c>
      <c r="P300" s="2">
        <v>24</v>
      </c>
      <c r="Q300" s="2">
        <v>4</v>
      </c>
      <c r="R300" s="2">
        <v>1</v>
      </c>
      <c r="S300" s="2"/>
      <c r="T300" s="2"/>
      <c r="U300" s="2"/>
      <c r="V300" s="2"/>
      <c r="W300" s="2">
        <v>3</v>
      </c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6">
        <f t="shared" si="4"/>
        <v>438</v>
      </c>
    </row>
    <row r="301" spans="1:34" ht="12.75">
      <c r="A301" s="21" t="s">
        <v>590</v>
      </c>
      <c r="B301" s="2"/>
      <c r="C301" s="2"/>
      <c r="D301" s="2">
        <v>3</v>
      </c>
      <c r="E301" s="2">
        <v>106</v>
      </c>
      <c r="F301" s="2">
        <v>2</v>
      </c>
      <c r="G301" s="2"/>
      <c r="H301" s="2"/>
      <c r="I301" s="2"/>
      <c r="J301" s="2"/>
      <c r="K301" s="2"/>
      <c r="L301" s="2"/>
      <c r="M301" s="2"/>
      <c r="N301" s="2"/>
      <c r="O301" s="2"/>
      <c r="P301" s="2">
        <v>1</v>
      </c>
      <c r="Q301" s="2">
        <v>1</v>
      </c>
      <c r="R301" s="2">
        <v>3</v>
      </c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6">
        <f t="shared" si="4"/>
        <v>116</v>
      </c>
    </row>
    <row r="302" spans="1:34" ht="12.75">
      <c r="A302" s="21" t="s">
        <v>591</v>
      </c>
      <c r="B302" s="2">
        <v>1</v>
      </c>
      <c r="C302" s="2"/>
      <c r="D302" s="2">
        <v>5</v>
      </c>
      <c r="E302" s="2">
        <v>228</v>
      </c>
      <c r="F302" s="2">
        <v>3</v>
      </c>
      <c r="G302" s="2">
        <v>4</v>
      </c>
      <c r="H302" s="2">
        <v>1</v>
      </c>
      <c r="I302" s="2"/>
      <c r="J302" s="2"/>
      <c r="K302" s="2"/>
      <c r="L302" s="2"/>
      <c r="M302" s="2"/>
      <c r="N302" s="2"/>
      <c r="O302" s="2">
        <v>3</v>
      </c>
      <c r="P302" s="2">
        <v>5</v>
      </c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>
        <v>1</v>
      </c>
      <c r="AB302" s="2"/>
      <c r="AC302" s="2"/>
      <c r="AD302" s="2"/>
      <c r="AE302" s="2"/>
      <c r="AF302" s="2"/>
      <c r="AG302" s="2"/>
      <c r="AH302" s="6">
        <f aca="true" t="shared" si="5" ref="AH302:AH321">SUM(B302:AE302)</f>
        <v>251</v>
      </c>
    </row>
    <row r="303" spans="1:34" ht="12.75">
      <c r="A303" s="21" t="s">
        <v>592</v>
      </c>
      <c r="B303" s="2"/>
      <c r="C303" s="2"/>
      <c r="D303" s="2">
        <v>91</v>
      </c>
      <c r="E303" s="3">
        <v>353</v>
      </c>
      <c r="F303" s="2">
        <v>1</v>
      </c>
      <c r="G303" s="3"/>
      <c r="H303" s="2"/>
      <c r="I303" s="2"/>
      <c r="J303" s="2"/>
      <c r="K303" s="2"/>
      <c r="L303" s="2"/>
      <c r="M303" s="2">
        <v>1</v>
      </c>
      <c r="N303" s="3"/>
      <c r="O303" s="2"/>
      <c r="P303" s="2">
        <v>3</v>
      </c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6">
        <f t="shared" si="5"/>
        <v>449</v>
      </c>
    </row>
    <row r="304" spans="1:34" ht="12.75">
      <c r="A304" s="21" t="s">
        <v>593</v>
      </c>
      <c r="B304" s="2"/>
      <c r="C304" s="2"/>
      <c r="D304" s="2">
        <v>2</v>
      </c>
      <c r="E304" s="2">
        <v>89</v>
      </c>
      <c r="F304" s="2"/>
      <c r="G304" s="2"/>
      <c r="H304" s="2"/>
      <c r="I304" s="2"/>
      <c r="J304" s="2"/>
      <c r="K304" s="2"/>
      <c r="L304" s="2"/>
      <c r="M304" s="2">
        <v>1</v>
      </c>
      <c r="N304" s="2"/>
      <c r="O304" s="2"/>
      <c r="P304" s="2"/>
      <c r="Q304" s="2"/>
      <c r="R304" s="2"/>
      <c r="S304" s="2"/>
      <c r="T304" s="2"/>
      <c r="U304" s="2"/>
      <c r="V304" s="2"/>
      <c r="W304" s="2">
        <v>1</v>
      </c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6">
        <f t="shared" si="5"/>
        <v>93</v>
      </c>
    </row>
    <row r="305" spans="1:34" ht="12.75">
      <c r="A305" s="21" t="s">
        <v>594</v>
      </c>
      <c r="B305" s="2"/>
      <c r="C305" s="2"/>
      <c r="D305" s="2"/>
      <c r="E305" s="2">
        <v>46</v>
      </c>
      <c r="F305" s="2"/>
      <c r="G305" s="2"/>
      <c r="H305" s="2"/>
      <c r="I305" s="2"/>
      <c r="J305" s="2"/>
      <c r="K305" s="2"/>
      <c r="L305" s="2"/>
      <c r="M305" s="2"/>
      <c r="N305" s="2"/>
      <c r="O305" s="2">
        <v>1</v>
      </c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6">
        <f t="shared" si="5"/>
        <v>47</v>
      </c>
    </row>
    <row r="306" spans="1:34" ht="12.75">
      <c r="A306" s="21" t="s">
        <v>595</v>
      </c>
      <c r="B306" s="2"/>
      <c r="C306" s="2"/>
      <c r="D306" s="2">
        <v>1</v>
      </c>
      <c r="E306" s="2">
        <v>233</v>
      </c>
      <c r="F306" s="2">
        <v>1</v>
      </c>
      <c r="G306" s="2"/>
      <c r="H306" s="2"/>
      <c r="I306" s="2"/>
      <c r="J306" s="2"/>
      <c r="K306" s="2"/>
      <c r="L306" s="2"/>
      <c r="M306" s="2"/>
      <c r="N306" s="2"/>
      <c r="O306" s="2"/>
      <c r="P306" s="2">
        <v>1</v>
      </c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6">
        <f t="shared" si="5"/>
        <v>236</v>
      </c>
    </row>
    <row r="307" spans="1:34" ht="12.75">
      <c r="A307" s="21" t="s">
        <v>596</v>
      </c>
      <c r="B307" s="2"/>
      <c r="C307" s="2"/>
      <c r="D307" s="2">
        <v>3</v>
      </c>
      <c r="E307" s="2">
        <v>788</v>
      </c>
      <c r="F307" s="2">
        <v>3</v>
      </c>
      <c r="G307" s="2">
        <v>1</v>
      </c>
      <c r="H307" s="2"/>
      <c r="I307" s="2"/>
      <c r="J307" s="2"/>
      <c r="K307" s="2"/>
      <c r="L307" s="2"/>
      <c r="M307" s="2">
        <v>1</v>
      </c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6">
        <f t="shared" si="5"/>
        <v>796</v>
      </c>
    </row>
    <row r="308" spans="1:34" ht="12.75">
      <c r="A308" s="21" t="s">
        <v>597</v>
      </c>
      <c r="B308" s="2"/>
      <c r="C308" s="2">
        <v>7</v>
      </c>
      <c r="D308" s="2">
        <v>7</v>
      </c>
      <c r="E308" s="2">
        <v>563</v>
      </c>
      <c r="F308" s="2"/>
      <c r="G308" s="2"/>
      <c r="H308" s="2"/>
      <c r="I308" s="2"/>
      <c r="J308" s="2"/>
      <c r="K308" s="2"/>
      <c r="L308" s="2">
        <v>1</v>
      </c>
      <c r="M308" s="2"/>
      <c r="N308" s="2"/>
      <c r="O308" s="2"/>
      <c r="P308" s="2">
        <v>1</v>
      </c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6">
        <f t="shared" si="5"/>
        <v>579</v>
      </c>
    </row>
    <row r="309" spans="1:34" ht="12.75">
      <c r="A309" s="21" t="s">
        <v>598</v>
      </c>
      <c r="B309" s="2"/>
      <c r="C309" s="2"/>
      <c r="D309" s="2">
        <v>4</v>
      </c>
      <c r="E309" s="2">
        <v>171</v>
      </c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6">
        <f t="shared" si="5"/>
        <v>175</v>
      </c>
    </row>
    <row r="310" spans="1:34" ht="12.75">
      <c r="A310" s="21" t="s">
        <v>599</v>
      </c>
      <c r="B310" s="2"/>
      <c r="C310" s="2"/>
      <c r="D310" s="2"/>
      <c r="E310" s="3">
        <v>210</v>
      </c>
      <c r="F310" s="2"/>
      <c r="G310" s="3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6">
        <f t="shared" si="5"/>
        <v>210</v>
      </c>
    </row>
    <row r="311" spans="1:34" ht="12.75">
      <c r="A311" s="21" t="s">
        <v>600</v>
      </c>
      <c r="B311" s="2"/>
      <c r="C311" s="2">
        <v>1</v>
      </c>
      <c r="D311" s="2">
        <v>4</v>
      </c>
      <c r="E311" s="2">
        <v>309</v>
      </c>
      <c r="F311" s="2">
        <v>13</v>
      </c>
      <c r="G311" s="2">
        <v>2</v>
      </c>
      <c r="H311" s="2"/>
      <c r="I311" s="2"/>
      <c r="J311" s="2"/>
      <c r="K311" s="2"/>
      <c r="L311" s="2"/>
      <c r="M311" s="2"/>
      <c r="N311" s="2">
        <v>1</v>
      </c>
      <c r="O311" s="2"/>
      <c r="P311" s="2">
        <v>1</v>
      </c>
      <c r="Q311" s="2">
        <v>1</v>
      </c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6">
        <f t="shared" si="5"/>
        <v>332</v>
      </c>
    </row>
    <row r="312" spans="1:34" ht="12.75">
      <c r="A312" s="21" t="s">
        <v>601</v>
      </c>
      <c r="B312" s="2"/>
      <c r="C312" s="2">
        <v>1</v>
      </c>
      <c r="D312" s="2">
        <v>16</v>
      </c>
      <c r="E312" s="2">
        <v>97</v>
      </c>
      <c r="F312" s="2">
        <v>5</v>
      </c>
      <c r="G312" s="2"/>
      <c r="H312" s="2"/>
      <c r="I312" s="2"/>
      <c r="J312" s="2"/>
      <c r="K312" s="2"/>
      <c r="L312" s="2"/>
      <c r="M312" s="2"/>
      <c r="N312" s="2"/>
      <c r="O312" s="2">
        <v>1</v>
      </c>
      <c r="P312" s="2"/>
      <c r="Q312" s="2"/>
      <c r="R312" s="2">
        <v>7</v>
      </c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6">
        <f t="shared" si="5"/>
        <v>127</v>
      </c>
    </row>
    <row r="313" spans="1:34" ht="12.75">
      <c r="A313" s="21" t="s">
        <v>602</v>
      </c>
      <c r="B313" s="2"/>
      <c r="C313" s="2">
        <v>1</v>
      </c>
      <c r="D313" s="2">
        <v>25</v>
      </c>
      <c r="E313" s="2">
        <v>299</v>
      </c>
      <c r="F313" s="2">
        <v>7</v>
      </c>
      <c r="G313" s="2"/>
      <c r="H313" s="2"/>
      <c r="I313" s="2"/>
      <c r="J313" s="2"/>
      <c r="K313" s="2"/>
      <c r="L313" s="2">
        <v>2</v>
      </c>
      <c r="M313" s="2"/>
      <c r="N313" s="2"/>
      <c r="O313" s="2"/>
      <c r="P313" s="2">
        <v>1</v>
      </c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>
        <v>2</v>
      </c>
      <c r="AB313" s="2"/>
      <c r="AC313" s="2"/>
      <c r="AD313" s="2"/>
      <c r="AE313" s="2"/>
      <c r="AF313" s="2"/>
      <c r="AG313" s="2"/>
      <c r="AH313" s="6">
        <f t="shared" si="5"/>
        <v>337</v>
      </c>
    </row>
    <row r="314" spans="1:34" ht="12.75">
      <c r="A314" s="21" t="s">
        <v>603</v>
      </c>
      <c r="B314" s="2"/>
      <c r="C314" s="2"/>
      <c r="D314" s="2">
        <v>3</v>
      </c>
      <c r="E314" s="2">
        <v>82</v>
      </c>
      <c r="F314" s="2"/>
      <c r="G314" s="2">
        <v>1</v>
      </c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>
        <v>1</v>
      </c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6">
        <f t="shared" si="5"/>
        <v>87</v>
      </c>
    </row>
    <row r="315" spans="1:34" ht="12.75">
      <c r="A315" s="21" t="s">
        <v>604</v>
      </c>
      <c r="B315" s="2"/>
      <c r="C315" s="2"/>
      <c r="D315" s="3">
        <v>4</v>
      </c>
      <c r="E315" s="3">
        <v>182</v>
      </c>
      <c r="F315" s="3">
        <v>8</v>
      </c>
      <c r="G315" s="3"/>
      <c r="H315" s="2"/>
      <c r="I315" s="2"/>
      <c r="J315" s="2"/>
      <c r="K315" s="2"/>
      <c r="L315" s="2"/>
      <c r="M315" s="2"/>
      <c r="N315" s="3"/>
      <c r="O315" s="2"/>
      <c r="P315" s="2">
        <v>1</v>
      </c>
      <c r="Q315" s="2"/>
      <c r="R315" s="3">
        <v>1</v>
      </c>
      <c r="S315" s="3"/>
      <c r="T315" s="3"/>
      <c r="U315" s="3"/>
      <c r="V315" s="3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6">
        <f t="shared" si="5"/>
        <v>196</v>
      </c>
    </row>
    <row r="316" spans="1:34" ht="12.75">
      <c r="A316" s="21" t="s">
        <v>605</v>
      </c>
      <c r="B316" s="2"/>
      <c r="C316" s="2"/>
      <c r="D316" s="2"/>
      <c r="E316" s="2">
        <v>31</v>
      </c>
      <c r="F316" s="2">
        <v>3</v>
      </c>
      <c r="G316" s="2"/>
      <c r="H316" s="2">
        <v>1</v>
      </c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6">
        <f t="shared" si="5"/>
        <v>35</v>
      </c>
    </row>
    <row r="317" spans="1:34" ht="12.75">
      <c r="A317" s="21" t="s">
        <v>606</v>
      </c>
      <c r="B317" s="2"/>
      <c r="C317" s="2"/>
      <c r="D317" s="2"/>
      <c r="E317" s="2">
        <v>5</v>
      </c>
      <c r="F317" s="2"/>
      <c r="G317" s="2"/>
      <c r="H317" s="2"/>
      <c r="I317" s="2"/>
      <c r="J317" s="2"/>
      <c r="K317" s="2"/>
      <c r="L317" s="2"/>
      <c r="M317" s="2">
        <v>1</v>
      </c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6">
        <f t="shared" si="5"/>
        <v>6</v>
      </c>
    </row>
    <row r="318" spans="1:34" ht="12.75">
      <c r="A318" s="21" t="s">
        <v>607</v>
      </c>
      <c r="B318" s="2"/>
      <c r="C318" s="2"/>
      <c r="D318" s="2">
        <v>3</v>
      </c>
      <c r="E318" s="2">
        <v>82</v>
      </c>
      <c r="F318" s="2">
        <v>2</v>
      </c>
      <c r="G318" s="2">
        <v>1</v>
      </c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6">
        <f t="shared" si="5"/>
        <v>88</v>
      </c>
    </row>
    <row r="319" spans="1:34" ht="12.75">
      <c r="A319" s="21" t="s">
        <v>608</v>
      </c>
      <c r="B319" s="2"/>
      <c r="C319" s="2"/>
      <c r="D319" s="2"/>
      <c r="E319" s="3">
        <v>10</v>
      </c>
      <c r="F319" s="2"/>
      <c r="G319" s="3"/>
      <c r="H319" s="2"/>
      <c r="I319" s="2"/>
      <c r="J319" s="2"/>
      <c r="K319" s="2"/>
      <c r="L319" s="2"/>
      <c r="M319" s="2"/>
      <c r="N319" s="3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6">
        <f t="shared" si="5"/>
        <v>10</v>
      </c>
    </row>
    <row r="320" spans="1:34" ht="12.75">
      <c r="A320" s="21" t="s">
        <v>609</v>
      </c>
      <c r="B320" s="2"/>
      <c r="C320" s="2"/>
      <c r="D320" s="2"/>
      <c r="E320" s="2">
        <v>60</v>
      </c>
      <c r="F320" s="2">
        <v>4</v>
      </c>
      <c r="G320" s="2"/>
      <c r="H320" s="2"/>
      <c r="I320" s="2"/>
      <c r="J320" s="2"/>
      <c r="K320" s="2"/>
      <c r="L320" s="2">
        <v>1</v>
      </c>
      <c r="M320" s="2"/>
      <c r="N320" s="2"/>
      <c r="O320" s="2"/>
      <c r="P320" s="2">
        <v>1</v>
      </c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6">
        <f t="shared" si="5"/>
        <v>66</v>
      </c>
    </row>
    <row r="321" spans="1:34" ht="13.5" thickBot="1">
      <c r="A321" s="21" t="s">
        <v>610</v>
      </c>
      <c r="B321" s="2"/>
      <c r="C321" s="2"/>
      <c r="D321" s="2">
        <v>1</v>
      </c>
      <c r="E321" s="2">
        <v>77</v>
      </c>
      <c r="F321" s="2">
        <v>3</v>
      </c>
      <c r="G321" s="2">
        <v>1</v>
      </c>
      <c r="H321" s="2"/>
      <c r="I321" s="2"/>
      <c r="J321" s="2"/>
      <c r="K321" s="2"/>
      <c r="L321" s="2"/>
      <c r="M321" s="2"/>
      <c r="N321" s="2"/>
      <c r="O321" s="2"/>
      <c r="P321" s="2">
        <v>1</v>
      </c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6">
        <f t="shared" si="5"/>
        <v>83</v>
      </c>
    </row>
    <row r="322" spans="1:34" ht="12.75">
      <c r="A322" s="21" t="s">
        <v>48</v>
      </c>
      <c r="B322" s="5"/>
      <c r="C322" s="5"/>
      <c r="D322" s="5">
        <v>2</v>
      </c>
      <c r="E322" s="5">
        <f>157+1</f>
        <v>158</v>
      </c>
      <c r="F322" s="5"/>
      <c r="G322" s="5"/>
      <c r="H322" s="5"/>
      <c r="I322" s="5"/>
      <c r="J322" s="5">
        <v>1</v>
      </c>
      <c r="K322" s="5"/>
      <c r="L322" s="5"/>
      <c r="M322" s="5"/>
      <c r="N322" s="5"/>
      <c r="O322" s="5"/>
      <c r="P322" s="5">
        <v>65</v>
      </c>
      <c r="Q322" s="5"/>
      <c r="R322" s="5"/>
      <c r="S322" s="5"/>
      <c r="T322" s="5"/>
      <c r="U322" s="5"/>
      <c r="V322" s="5"/>
      <c r="W322" s="5"/>
      <c r="X322" s="5">
        <v>1</v>
      </c>
      <c r="Y322" s="5"/>
      <c r="Z322" s="5"/>
      <c r="AA322" s="5">
        <v>4</v>
      </c>
      <c r="AB322" s="5"/>
      <c r="AC322" s="5"/>
      <c r="AD322" s="5"/>
      <c r="AE322" s="5"/>
      <c r="AF322" s="5"/>
      <c r="AG322" s="5"/>
      <c r="AH322" s="6">
        <f aca="true" t="shared" si="6" ref="AH322:AH385">SUM(B322:AG322)</f>
        <v>231</v>
      </c>
    </row>
    <row r="323" spans="1:34" ht="12.75">
      <c r="A323" s="21" t="s">
        <v>49</v>
      </c>
      <c r="B323" s="2">
        <v>6</v>
      </c>
      <c r="C323" s="2">
        <v>1</v>
      </c>
      <c r="D323" s="2">
        <v>10</v>
      </c>
      <c r="E323" s="2">
        <v>452</v>
      </c>
      <c r="F323" s="2"/>
      <c r="G323" s="2">
        <v>8</v>
      </c>
      <c r="H323" s="2">
        <v>3</v>
      </c>
      <c r="I323" s="2"/>
      <c r="J323" s="2"/>
      <c r="K323" s="2"/>
      <c r="L323" s="2"/>
      <c r="M323" s="2">
        <v>4</v>
      </c>
      <c r="N323" s="2">
        <v>3</v>
      </c>
      <c r="O323" s="2">
        <v>15</v>
      </c>
      <c r="P323" s="2">
        <v>15</v>
      </c>
      <c r="Q323" s="2">
        <v>3</v>
      </c>
      <c r="R323" s="2"/>
      <c r="S323" s="2"/>
      <c r="T323" s="2"/>
      <c r="U323" s="2"/>
      <c r="V323" s="2"/>
      <c r="W323" s="2"/>
      <c r="X323" s="2"/>
      <c r="Y323" s="2"/>
      <c r="Z323" s="2"/>
      <c r="AA323" s="2">
        <v>9</v>
      </c>
      <c r="AB323" s="2"/>
      <c r="AC323" s="2"/>
      <c r="AD323" s="2"/>
      <c r="AE323" s="2"/>
      <c r="AF323" s="2"/>
      <c r="AG323" s="2"/>
      <c r="AH323" s="6">
        <f t="shared" si="6"/>
        <v>529</v>
      </c>
    </row>
    <row r="324" spans="1:34" ht="12.75">
      <c r="A324" s="21" t="s">
        <v>50</v>
      </c>
      <c r="B324" s="2">
        <v>2</v>
      </c>
      <c r="C324" s="2"/>
      <c r="D324" s="2">
        <v>21</v>
      </c>
      <c r="E324" s="2">
        <v>682</v>
      </c>
      <c r="F324" s="2">
        <v>1</v>
      </c>
      <c r="G324" s="2">
        <v>26</v>
      </c>
      <c r="H324" s="2">
        <v>4</v>
      </c>
      <c r="I324" s="2"/>
      <c r="J324" s="2"/>
      <c r="K324" s="2"/>
      <c r="L324" s="2"/>
      <c r="M324" s="2">
        <v>1</v>
      </c>
      <c r="N324" s="2"/>
      <c r="O324" s="2">
        <v>4</v>
      </c>
      <c r="P324" s="2">
        <v>10</v>
      </c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>
        <v>11</v>
      </c>
      <c r="AB324" s="2">
        <v>1</v>
      </c>
      <c r="AC324" s="2"/>
      <c r="AD324" s="2"/>
      <c r="AE324" s="2"/>
      <c r="AF324" s="2"/>
      <c r="AG324" s="2"/>
      <c r="AH324" s="6">
        <f t="shared" si="6"/>
        <v>763</v>
      </c>
    </row>
    <row r="325" spans="1:34" ht="12.75">
      <c r="A325" s="21" t="s">
        <v>51</v>
      </c>
      <c r="B325" s="2"/>
      <c r="C325" s="2"/>
      <c r="D325" s="3">
        <v>13</v>
      </c>
      <c r="E325" s="3">
        <v>663</v>
      </c>
      <c r="F325" s="2">
        <v>1</v>
      </c>
      <c r="G325" s="3">
        <v>28</v>
      </c>
      <c r="H325" s="3">
        <v>12</v>
      </c>
      <c r="I325" s="3"/>
      <c r="J325" s="3">
        <v>2</v>
      </c>
      <c r="K325" s="2"/>
      <c r="L325" s="2"/>
      <c r="M325" s="3">
        <v>2</v>
      </c>
      <c r="N325" s="2">
        <v>1</v>
      </c>
      <c r="O325" s="3">
        <v>8</v>
      </c>
      <c r="P325" s="3">
        <v>34</v>
      </c>
      <c r="Q325" s="3">
        <v>9</v>
      </c>
      <c r="R325" s="2"/>
      <c r="S325" s="2"/>
      <c r="T325" s="2"/>
      <c r="U325" s="2"/>
      <c r="V325" s="2"/>
      <c r="W325" s="2"/>
      <c r="X325" s="2">
        <v>1</v>
      </c>
      <c r="Y325" s="2"/>
      <c r="Z325" s="2"/>
      <c r="AA325" s="3">
        <v>12</v>
      </c>
      <c r="AB325" s="2"/>
      <c r="AC325" s="2"/>
      <c r="AD325" s="2"/>
      <c r="AE325" s="2"/>
      <c r="AF325" s="2"/>
      <c r="AG325" s="2"/>
      <c r="AH325" s="6">
        <f t="shared" si="6"/>
        <v>786</v>
      </c>
    </row>
    <row r="326" spans="1:34" ht="12.75">
      <c r="A326" s="21" t="s">
        <v>52</v>
      </c>
      <c r="B326" s="2"/>
      <c r="C326" s="2"/>
      <c r="D326" s="2">
        <v>16</v>
      </c>
      <c r="E326" s="2">
        <v>141</v>
      </c>
      <c r="F326" s="2">
        <v>1</v>
      </c>
      <c r="G326" s="2">
        <v>10</v>
      </c>
      <c r="H326" s="2">
        <v>3</v>
      </c>
      <c r="I326" s="2"/>
      <c r="J326" s="2"/>
      <c r="K326" s="2">
        <v>1</v>
      </c>
      <c r="L326" s="2"/>
      <c r="M326" s="2">
        <v>2</v>
      </c>
      <c r="N326" s="2"/>
      <c r="O326" s="2">
        <v>1</v>
      </c>
      <c r="P326" s="2">
        <v>5</v>
      </c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>
        <v>4</v>
      </c>
      <c r="AB326" s="2">
        <v>2</v>
      </c>
      <c r="AC326" s="2"/>
      <c r="AD326" s="2"/>
      <c r="AE326" s="2"/>
      <c r="AF326" s="2"/>
      <c r="AG326" s="2"/>
      <c r="AH326" s="6">
        <f t="shared" si="6"/>
        <v>186</v>
      </c>
    </row>
    <row r="327" spans="1:34" ht="12.75">
      <c r="A327" s="21" t="s">
        <v>53</v>
      </c>
      <c r="B327" s="2"/>
      <c r="C327" s="2">
        <v>1</v>
      </c>
      <c r="D327" s="2">
        <v>1</v>
      </c>
      <c r="E327" s="2">
        <v>387</v>
      </c>
      <c r="F327" s="2"/>
      <c r="G327" s="2">
        <v>3</v>
      </c>
      <c r="H327" s="2">
        <v>1</v>
      </c>
      <c r="I327" s="2"/>
      <c r="J327" s="2"/>
      <c r="K327" s="2"/>
      <c r="L327" s="2"/>
      <c r="M327" s="2"/>
      <c r="N327" s="2"/>
      <c r="O327" s="2">
        <v>1</v>
      </c>
      <c r="P327" s="2">
        <v>7</v>
      </c>
      <c r="Q327" s="2"/>
      <c r="R327" s="2">
        <v>1</v>
      </c>
      <c r="S327" s="2"/>
      <c r="T327" s="2"/>
      <c r="U327" s="2"/>
      <c r="V327" s="2"/>
      <c r="W327" s="2"/>
      <c r="X327" s="2"/>
      <c r="Y327" s="2"/>
      <c r="Z327" s="2"/>
      <c r="AA327" s="2">
        <v>1</v>
      </c>
      <c r="AB327" s="2">
        <v>2</v>
      </c>
      <c r="AC327" s="2"/>
      <c r="AD327" s="2"/>
      <c r="AE327" s="2"/>
      <c r="AF327" s="2"/>
      <c r="AG327" s="2"/>
      <c r="AH327" s="6">
        <f t="shared" si="6"/>
        <v>405</v>
      </c>
    </row>
    <row r="328" spans="1:34" ht="12.75">
      <c r="A328" s="21" t="s">
        <v>54</v>
      </c>
      <c r="B328" s="2"/>
      <c r="C328" s="2"/>
      <c r="D328" s="2">
        <v>15</v>
      </c>
      <c r="E328" s="2">
        <v>62</v>
      </c>
      <c r="F328" s="2"/>
      <c r="G328" s="2">
        <v>7</v>
      </c>
      <c r="H328" s="2">
        <v>8</v>
      </c>
      <c r="I328" s="2"/>
      <c r="J328" s="2"/>
      <c r="K328" s="2"/>
      <c r="L328" s="2">
        <v>3</v>
      </c>
      <c r="M328" s="2"/>
      <c r="N328" s="2">
        <v>1</v>
      </c>
      <c r="O328" s="2"/>
      <c r="P328" s="2">
        <v>8</v>
      </c>
      <c r="Q328" s="2">
        <v>1</v>
      </c>
      <c r="R328" s="2"/>
      <c r="S328" s="2"/>
      <c r="T328" s="2"/>
      <c r="U328" s="2"/>
      <c r="V328" s="2"/>
      <c r="W328" s="2"/>
      <c r="X328" s="2">
        <v>1</v>
      </c>
      <c r="Y328" s="2"/>
      <c r="Z328" s="2"/>
      <c r="AA328" s="2">
        <v>1</v>
      </c>
      <c r="AB328" s="2"/>
      <c r="AC328" s="2"/>
      <c r="AD328" s="2"/>
      <c r="AE328" s="2"/>
      <c r="AF328" s="2">
        <v>1</v>
      </c>
      <c r="AG328" s="2"/>
      <c r="AH328" s="6">
        <f t="shared" si="6"/>
        <v>108</v>
      </c>
    </row>
    <row r="329" spans="1:34" ht="12.75">
      <c r="A329" s="21" t="s">
        <v>55</v>
      </c>
      <c r="B329" s="2"/>
      <c r="C329" s="2"/>
      <c r="D329" s="2">
        <v>3</v>
      </c>
      <c r="E329" s="2">
        <v>39</v>
      </c>
      <c r="F329" s="2"/>
      <c r="G329" s="2">
        <v>10</v>
      </c>
      <c r="H329" s="2">
        <v>3</v>
      </c>
      <c r="I329" s="2"/>
      <c r="J329" s="2"/>
      <c r="K329" s="2"/>
      <c r="L329" s="2"/>
      <c r="M329" s="2"/>
      <c r="N329" s="2"/>
      <c r="O329" s="2">
        <v>1</v>
      </c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>
        <v>1</v>
      </c>
      <c r="AB329" s="2"/>
      <c r="AC329" s="2"/>
      <c r="AD329" s="2"/>
      <c r="AE329" s="2"/>
      <c r="AF329" s="2"/>
      <c r="AG329" s="2"/>
      <c r="AH329" s="6">
        <f t="shared" si="6"/>
        <v>57</v>
      </c>
    </row>
    <row r="330" spans="1:34" ht="12.75">
      <c r="A330" s="21" t="s">
        <v>56</v>
      </c>
      <c r="B330" s="2"/>
      <c r="C330" s="2"/>
      <c r="D330" s="2"/>
      <c r="E330" s="2">
        <v>3</v>
      </c>
      <c r="F330" s="2"/>
      <c r="G330" s="2"/>
      <c r="H330" s="2"/>
      <c r="I330" s="2"/>
      <c r="J330" s="2"/>
      <c r="K330" s="2"/>
      <c r="L330" s="2"/>
      <c r="M330" s="2">
        <v>1</v>
      </c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6">
        <f t="shared" si="6"/>
        <v>4</v>
      </c>
    </row>
    <row r="331" spans="1:34" ht="12.75">
      <c r="A331" s="21" t="s">
        <v>57</v>
      </c>
      <c r="B331" s="2"/>
      <c r="C331" s="2"/>
      <c r="D331" s="2">
        <v>14</v>
      </c>
      <c r="E331" s="2">
        <v>78</v>
      </c>
      <c r="F331" s="2"/>
      <c r="G331" s="2">
        <v>1</v>
      </c>
      <c r="H331" s="2">
        <v>2</v>
      </c>
      <c r="I331" s="2"/>
      <c r="J331" s="2"/>
      <c r="K331" s="2"/>
      <c r="L331" s="2"/>
      <c r="M331" s="2"/>
      <c r="N331" s="2"/>
      <c r="O331" s="2">
        <v>2</v>
      </c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>
        <v>1</v>
      </c>
      <c r="AG331" s="2"/>
      <c r="AH331" s="6">
        <f t="shared" si="6"/>
        <v>98</v>
      </c>
    </row>
    <row r="332" spans="1:34" ht="12.75">
      <c r="A332" s="21" t="s">
        <v>58</v>
      </c>
      <c r="B332" s="2">
        <v>2</v>
      </c>
      <c r="C332" s="2"/>
      <c r="D332" s="3">
        <v>2</v>
      </c>
      <c r="E332" s="3">
        <v>120</v>
      </c>
      <c r="F332" s="2"/>
      <c r="G332" s="3">
        <v>6</v>
      </c>
      <c r="H332" s="3">
        <v>1</v>
      </c>
      <c r="I332" s="3"/>
      <c r="J332" s="2">
        <v>1</v>
      </c>
      <c r="K332" s="2"/>
      <c r="L332" s="2"/>
      <c r="M332" s="2">
        <v>1</v>
      </c>
      <c r="N332" s="2">
        <v>2</v>
      </c>
      <c r="O332" s="2">
        <v>3</v>
      </c>
      <c r="P332" s="3">
        <v>4</v>
      </c>
      <c r="Q332" s="3">
        <v>1</v>
      </c>
      <c r="R332" s="3">
        <v>1</v>
      </c>
      <c r="S332" s="2"/>
      <c r="T332" s="2"/>
      <c r="U332" s="2"/>
      <c r="V332" s="2"/>
      <c r="W332" s="2"/>
      <c r="X332" s="2"/>
      <c r="Y332" s="2"/>
      <c r="Z332" s="2"/>
      <c r="AA332" s="2">
        <v>1</v>
      </c>
      <c r="AB332" s="2"/>
      <c r="AC332" s="2"/>
      <c r="AD332" s="2"/>
      <c r="AE332" s="2"/>
      <c r="AF332" s="2"/>
      <c r="AG332" s="2"/>
      <c r="AH332" s="6">
        <f t="shared" si="6"/>
        <v>145</v>
      </c>
    </row>
    <row r="333" spans="1:34" ht="12.75">
      <c r="A333" s="21" t="s">
        <v>59</v>
      </c>
      <c r="B333" s="2"/>
      <c r="C333" s="2"/>
      <c r="D333" s="2">
        <v>13</v>
      </c>
      <c r="E333" s="2">
        <v>79</v>
      </c>
      <c r="F333" s="2"/>
      <c r="G333" s="2">
        <v>2</v>
      </c>
      <c r="H333" s="2"/>
      <c r="I333" s="2"/>
      <c r="J333" s="2"/>
      <c r="K333" s="2"/>
      <c r="L333" s="2"/>
      <c r="M333" s="2"/>
      <c r="N333" s="2">
        <v>1</v>
      </c>
      <c r="O333" s="2"/>
      <c r="P333" s="2"/>
      <c r="Q333" s="2">
        <v>3</v>
      </c>
      <c r="R333" s="2"/>
      <c r="S333" s="2">
        <v>1</v>
      </c>
      <c r="T333" s="2"/>
      <c r="U333" s="2"/>
      <c r="V333" s="2"/>
      <c r="W333" s="2">
        <v>2</v>
      </c>
      <c r="X333" s="2"/>
      <c r="Y333" s="2"/>
      <c r="Z333" s="2"/>
      <c r="AA333" s="2">
        <v>1</v>
      </c>
      <c r="AB333" s="2"/>
      <c r="AC333" s="2"/>
      <c r="AD333" s="2"/>
      <c r="AE333" s="2"/>
      <c r="AF333" s="2"/>
      <c r="AG333" s="2"/>
      <c r="AH333" s="6">
        <f t="shared" si="6"/>
        <v>102</v>
      </c>
    </row>
    <row r="334" spans="1:34" ht="12.75">
      <c r="A334" s="21" t="s">
        <v>60</v>
      </c>
      <c r="B334" s="2"/>
      <c r="C334" s="2"/>
      <c r="D334" s="2">
        <v>74</v>
      </c>
      <c r="E334" s="2">
        <v>134</v>
      </c>
      <c r="F334" s="2">
        <v>2</v>
      </c>
      <c r="G334" s="2">
        <v>5</v>
      </c>
      <c r="H334" s="2">
        <v>18</v>
      </c>
      <c r="I334" s="2"/>
      <c r="J334" s="2"/>
      <c r="K334" s="2"/>
      <c r="L334" s="2">
        <v>1</v>
      </c>
      <c r="M334" s="2">
        <v>3</v>
      </c>
      <c r="N334" s="2"/>
      <c r="O334" s="2">
        <v>5</v>
      </c>
      <c r="P334" s="2">
        <v>16</v>
      </c>
      <c r="Q334" s="2"/>
      <c r="R334" s="2"/>
      <c r="S334" s="2">
        <v>2</v>
      </c>
      <c r="T334" s="2">
        <v>1</v>
      </c>
      <c r="U334" s="2"/>
      <c r="V334" s="2"/>
      <c r="W334" s="2"/>
      <c r="X334" s="2"/>
      <c r="Y334" s="2"/>
      <c r="Z334" s="2">
        <v>1</v>
      </c>
      <c r="AA334" s="2"/>
      <c r="AB334" s="2"/>
      <c r="AC334" s="2"/>
      <c r="AD334" s="2"/>
      <c r="AE334" s="2"/>
      <c r="AF334" s="2"/>
      <c r="AG334" s="2"/>
      <c r="AH334" s="6">
        <f t="shared" si="6"/>
        <v>262</v>
      </c>
    </row>
    <row r="335" spans="1:34" ht="12.75">
      <c r="A335" s="21" t="s">
        <v>61</v>
      </c>
      <c r="B335" s="2">
        <v>2</v>
      </c>
      <c r="C335" s="2"/>
      <c r="D335" s="2">
        <v>18</v>
      </c>
      <c r="E335" s="2">
        <v>55</v>
      </c>
      <c r="F335" s="2"/>
      <c r="G335" s="2">
        <v>13</v>
      </c>
      <c r="H335" s="2">
        <v>2</v>
      </c>
      <c r="I335" s="2"/>
      <c r="J335" s="2"/>
      <c r="K335" s="2"/>
      <c r="L335" s="2"/>
      <c r="M335" s="2">
        <v>1</v>
      </c>
      <c r="N335" s="2"/>
      <c r="O335" s="2"/>
      <c r="P335" s="2">
        <v>2</v>
      </c>
      <c r="Q335" s="2"/>
      <c r="R335" s="2"/>
      <c r="S335" s="2">
        <v>1</v>
      </c>
      <c r="T335" s="2"/>
      <c r="U335" s="2"/>
      <c r="V335" s="2"/>
      <c r="W335" s="2"/>
      <c r="X335" s="2"/>
      <c r="Y335" s="2"/>
      <c r="Z335" s="2">
        <v>1</v>
      </c>
      <c r="AA335" s="2"/>
      <c r="AB335" s="2">
        <v>1</v>
      </c>
      <c r="AC335" s="2"/>
      <c r="AD335" s="2"/>
      <c r="AE335" s="2"/>
      <c r="AF335" s="2"/>
      <c r="AG335" s="2"/>
      <c r="AH335" s="6">
        <f t="shared" si="6"/>
        <v>96</v>
      </c>
    </row>
    <row r="336" spans="1:34" ht="12.75">
      <c r="A336" s="21" t="s">
        <v>62</v>
      </c>
      <c r="B336" s="2"/>
      <c r="C336" s="2"/>
      <c r="D336" s="2"/>
      <c r="E336" s="2">
        <v>9</v>
      </c>
      <c r="F336" s="2"/>
      <c r="G336" s="2">
        <v>3</v>
      </c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6">
        <f t="shared" si="6"/>
        <v>12</v>
      </c>
    </row>
    <row r="337" spans="1:34" ht="12.75">
      <c r="A337" s="21" t="s">
        <v>63</v>
      </c>
      <c r="B337" s="2"/>
      <c r="C337" s="2"/>
      <c r="D337" s="2"/>
      <c r="E337" s="2">
        <v>37</v>
      </c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6">
        <f t="shared" si="6"/>
        <v>37</v>
      </c>
    </row>
    <row r="338" spans="1:34" ht="12.75">
      <c r="A338" s="21" t="s">
        <v>64</v>
      </c>
      <c r="B338" s="2"/>
      <c r="C338" s="2"/>
      <c r="D338" s="3">
        <v>6</v>
      </c>
      <c r="E338" s="3">
        <v>197</v>
      </c>
      <c r="F338" s="2">
        <v>1</v>
      </c>
      <c r="G338" s="3">
        <v>56</v>
      </c>
      <c r="H338" s="3">
        <v>10</v>
      </c>
      <c r="I338" s="3"/>
      <c r="J338" s="2"/>
      <c r="K338" s="2"/>
      <c r="L338" s="2"/>
      <c r="M338" s="3">
        <v>1</v>
      </c>
      <c r="N338" s="2">
        <v>2</v>
      </c>
      <c r="O338" s="3"/>
      <c r="P338" s="3">
        <v>2</v>
      </c>
      <c r="Q338" s="2"/>
      <c r="R338" s="2">
        <v>3</v>
      </c>
      <c r="S338" s="2"/>
      <c r="T338" s="2"/>
      <c r="U338" s="2"/>
      <c r="V338" s="2"/>
      <c r="W338" s="2"/>
      <c r="X338" s="2"/>
      <c r="Y338" s="2"/>
      <c r="Z338" s="2"/>
      <c r="AA338" s="2">
        <v>3</v>
      </c>
      <c r="AB338" s="2"/>
      <c r="AC338" s="2"/>
      <c r="AD338" s="2"/>
      <c r="AE338" s="2"/>
      <c r="AF338" s="2"/>
      <c r="AG338" s="2"/>
      <c r="AH338" s="6">
        <f t="shared" si="6"/>
        <v>281</v>
      </c>
    </row>
    <row r="339" spans="1:34" ht="12.75">
      <c r="A339" s="21" t="s">
        <v>65</v>
      </c>
      <c r="B339" s="2"/>
      <c r="C339" s="2"/>
      <c r="D339" s="2">
        <v>1</v>
      </c>
      <c r="E339" s="2">
        <v>9</v>
      </c>
      <c r="F339" s="2"/>
      <c r="G339" s="2">
        <v>29</v>
      </c>
      <c r="H339" s="2">
        <v>7</v>
      </c>
      <c r="I339" s="2"/>
      <c r="J339" s="2"/>
      <c r="K339" s="2"/>
      <c r="L339" s="2"/>
      <c r="M339" s="2">
        <v>1</v>
      </c>
      <c r="N339" s="2"/>
      <c r="O339" s="2">
        <v>1</v>
      </c>
      <c r="P339" s="2"/>
      <c r="Q339" s="2">
        <v>1</v>
      </c>
      <c r="R339" s="2"/>
      <c r="S339" s="2"/>
      <c r="T339" s="2"/>
      <c r="U339" s="2"/>
      <c r="V339" s="2"/>
      <c r="W339" s="2"/>
      <c r="X339" s="2"/>
      <c r="Y339" s="2"/>
      <c r="Z339" s="2"/>
      <c r="AA339" s="2">
        <v>1</v>
      </c>
      <c r="AB339" s="2"/>
      <c r="AC339" s="2"/>
      <c r="AD339" s="2"/>
      <c r="AE339" s="2"/>
      <c r="AF339" s="2"/>
      <c r="AG339" s="2"/>
      <c r="AH339" s="6">
        <f t="shared" si="6"/>
        <v>50</v>
      </c>
    </row>
    <row r="340" spans="1:34" ht="12.75">
      <c r="A340" s="21" t="s">
        <v>66</v>
      </c>
      <c r="B340" s="2"/>
      <c r="C340" s="2"/>
      <c r="D340" s="2">
        <v>8</v>
      </c>
      <c r="E340" s="2">
        <v>100</v>
      </c>
      <c r="F340" s="2">
        <v>1</v>
      </c>
      <c r="G340" s="2">
        <v>26</v>
      </c>
      <c r="H340" s="2">
        <v>11</v>
      </c>
      <c r="I340" s="2"/>
      <c r="J340" s="2"/>
      <c r="K340" s="2"/>
      <c r="L340" s="2"/>
      <c r="M340" s="2"/>
      <c r="N340" s="2">
        <v>1</v>
      </c>
      <c r="O340" s="2"/>
      <c r="P340" s="2">
        <v>3</v>
      </c>
      <c r="Q340" s="2"/>
      <c r="R340" s="2"/>
      <c r="S340" s="2"/>
      <c r="T340" s="2">
        <v>1</v>
      </c>
      <c r="U340" s="2"/>
      <c r="V340" s="2"/>
      <c r="W340" s="2"/>
      <c r="X340" s="2"/>
      <c r="Y340" s="2"/>
      <c r="Z340" s="2"/>
      <c r="AA340" s="2">
        <v>3</v>
      </c>
      <c r="AB340" s="2">
        <v>8</v>
      </c>
      <c r="AC340" s="2"/>
      <c r="AD340" s="2"/>
      <c r="AE340" s="2"/>
      <c r="AF340" s="2"/>
      <c r="AG340" s="2"/>
      <c r="AH340" s="6">
        <f t="shared" si="6"/>
        <v>162</v>
      </c>
    </row>
    <row r="341" spans="1:34" ht="12.75">
      <c r="A341" s="21" t="s">
        <v>67</v>
      </c>
      <c r="B341" s="2"/>
      <c r="C341" s="2">
        <v>3</v>
      </c>
      <c r="D341" s="2"/>
      <c r="E341" s="2">
        <v>1062</v>
      </c>
      <c r="F341" s="2">
        <v>3</v>
      </c>
      <c r="G341" s="2">
        <v>43</v>
      </c>
      <c r="H341" s="2">
        <v>4</v>
      </c>
      <c r="I341" s="2"/>
      <c r="J341" s="2">
        <v>2</v>
      </c>
      <c r="K341" s="2"/>
      <c r="L341" s="2">
        <v>2</v>
      </c>
      <c r="M341" s="2">
        <v>1</v>
      </c>
      <c r="N341" s="2">
        <v>4</v>
      </c>
      <c r="O341" s="2">
        <v>30</v>
      </c>
      <c r="P341" s="2">
        <v>20</v>
      </c>
      <c r="Q341" s="2">
        <v>2</v>
      </c>
      <c r="R341" s="2">
        <v>3</v>
      </c>
      <c r="S341" s="3">
        <v>1</v>
      </c>
      <c r="T341" s="2"/>
      <c r="U341" s="2"/>
      <c r="V341" s="2"/>
      <c r="W341" s="2"/>
      <c r="X341" s="2"/>
      <c r="Y341" s="2"/>
      <c r="Z341" s="2"/>
      <c r="AA341" s="2">
        <v>49</v>
      </c>
      <c r="AB341" s="2">
        <v>5</v>
      </c>
      <c r="AC341" s="2"/>
      <c r="AD341" s="2"/>
      <c r="AE341" s="2"/>
      <c r="AF341" s="2">
        <v>15</v>
      </c>
      <c r="AG341" s="2"/>
      <c r="AH341" s="6">
        <f t="shared" si="6"/>
        <v>1249</v>
      </c>
    </row>
    <row r="342" spans="1:34" ht="12.75">
      <c r="A342" s="21" t="s">
        <v>68</v>
      </c>
      <c r="B342" s="2"/>
      <c r="C342" s="2"/>
      <c r="D342" s="2">
        <v>1</v>
      </c>
      <c r="E342" s="2">
        <v>8</v>
      </c>
      <c r="F342" s="2"/>
      <c r="G342" s="2">
        <v>4</v>
      </c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6">
        <f t="shared" si="6"/>
        <v>13</v>
      </c>
    </row>
    <row r="343" spans="1:34" ht="12.75">
      <c r="A343" s="21" t="s">
        <v>69</v>
      </c>
      <c r="B343" s="2"/>
      <c r="C343" s="2"/>
      <c r="D343" s="2">
        <v>12</v>
      </c>
      <c r="E343" s="2">
        <v>132</v>
      </c>
      <c r="F343" s="2"/>
      <c r="G343" s="2"/>
      <c r="H343" s="2"/>
      <c r="I343" s="2"/>
      <c r="J343" s="2"/>
      <c r="K343" s="2"/>
      <c r="L343" s="2"/>
      <c r="M343" s="2">
        <v>1</v>
      </c>
      <c r="N343" s="2"/>
      <c r="O343" s="2"/>
      <c r="P343" s="2">
        <v>3</v>
      </c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>
        <v>1</v>
      </c>
      <c r="AC343" s="2"/>
      <c r="AD343" s="2"/>
      <c r="AE343" s="2"/>
      <c r="AF343" s="2"/>
      <c r="AG343" s="2"/>
      <c r="AH343" s="6">
        <f t="shared" si="6"/>
        <v>149</v>
      </c>
    </row>
    <row r="344" spans="1:34" ht="12.75">
      <c r="A344" s="21" t="s">
        <v>70</v>
      </c>
      <c r="B344" s="2"/>
      <c r="C344" s="2"/>
      <c r="D344" s="3">
        <v>18</v>
      </c>
      <c r="E344" s="3">
        <v>1160</v>
      </c>
      <c r="F344" s="2">
        <v>3</v>
      </c>
      <c r="G344" s="3">
        <v>52</v>
      </c>
      <c r="H344" s="3">
        <v>19</v>
      </c>
      <c r="I344" s="3"/>
      <c r="J344" s="3">
        <v>2</v>
      </c>
      <c r="K344" s="2"/>
      <c r="L344" s="2"/>
      <c r="M344" s="2"/>
      <c r="N344" s="2">
        <v>1</v>
      </c>
      <c r="O344" s="3">
        <v>14</v>
      </c>
      <c r="P344" s="3">
        <v>14</v>
      </c>
      <c r="Q344" s="2">
        <v>2</v>
      </c>
      <c r="R344" s="3">
        <v>2</v>
      </c>
      <c r="S344" s="2"/>
      <c r="T344" s="2"/>
      <c r="U344" s="2"/>
      <c r="V344" s="2"/>
      <c r="W344" s="2">
        <v>1</v>
      </c>
      <c r="X344" s="2">
        <v>2</v>
      </c>
      <c r="Y344" s="2"/>
      <c r="Z344" s="2"/>
      <c r="AA344" s="2">
        <v>23</v>
      </c>
      <c r="AB344" s="2">
        <v>1</v>
      </c>
      <c r="AC344" s="2"/>
      <c r="AD344" s="2"/>
      <c r="AE344" s="2"/>
      <c r="AF344" s="2"/>
      <c r="AG344" s="2"/>
      <c r="AH344" s="6">
        <f t="shared" si="6"/>
        <v>1314</v>
      </c>
    </row>
    <row r="345" spans="1:34" ht="12.75">
      <c r="A345" s="21" t="s">
        <v>71</v>
      </c>
      <c r="B345" s="2"/>
      <c r="C345" s="2"/>
      <c r="D345" s="2">
        <v>4</v>
      </c>
      <c r="E345" s="2">
        <v>16</v>
      </c>
      <c r="F345" s="2"/>
      <c r="G345" s="2"/>
      <c r="H345" s="2">
        <v>1</v>
      </c>
      <c r="I345" s="2"/>
      <c r="J345" s="2"/>
      <c r="K345" s="2"/>
      <c r="L345" s="2"/>
      <c r="M345" s="2"/>
      <c r="N345" s="2"/>
      <c r="O345" s="2">
        <v>1</v>
      </c>
      <c r="P345" s="2">
        <v>2</v>
      </c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6">
        <f t="shared" si="6"/>
        <v>24</v>
      </c>
    </row>
    <row r="346" spans="1:34" ht="12.75">
      <c r="A346" s="21" t="s">
        <v>72</v>
      </c>
      <c r="B346" s="2"/>
      <c r="C346" s="2"/>
      <c r="D346" s="2">
        <v>1</v>
      </c>
      <c r="E346" s="2">
        <v>1012</v>
      </c>
      <c r="F346" s="2">
        <v>30</v>
      </c>
      <c r="G346" s="2">
        <v>14</v>
      </c>
      <c r="H346" s="2">
        <v>1</v>
      </c>
      <c r="I346" s="2"/>
      <c r="J346" s="2"/>
      <c r="K346" s="2"/>
      <c r="L346" s="2"/>
      <c r="M346" s="2">
        <v>4</v>
      </c>
      <c r="N346" s="2"/>
      <c r="O346" s="2">
        <v>6</v>
      </c>
      <c r="P346" s="2">
        <v>7</v>
      </c>
      <c r="Q346" s="2"/>
      <c r="R346" s="2">
        <v>1</v>
      </c>
      <c r="S346" s="2">
        <v>1</v>
      </c>
      <c r="T346" s="2"/>
      <c r="U346" s="2"/>
      <c r="V346" s="2"/>
      <c r="W346" s="2"/>
      <c r="X346" s="2"/>
      <c r="Y346" s="2"/>
      <c r="Z346" s="2"/>
      <c r="AA346" s="2">
        <v>2</v>
      </c>
      <c r="AB346" s="2"/>
      <c r="AC346" s="2"/>
      <c r="AD346" s="2"/>
      <c r="AE346" s="2"/>
      <c r="AF346" s="2"/>
      <c r="AG346" s="2"/>
      <c r="AH346" s="6">
        <f t="shared" si="6"/>
        <v>1079</v>
      </c>
    </row>
    <row r="347" spans="1:34" ht="12.75">
      <c r="A347" s="21" t="s">
        <v>73</v>
      </c>
      <c r="B347" s="2"/>
      <c r="C347" s="2"/>
      <c r="D347" s="2"/>
      <c r="E347" s="2">
        <v>32</v>
      </c>
      <c r="F347" s="2"/>
      <c r="G347" s="2"/>
      <c r="H347" s="2"/>
      <c r="I347" s="2"/>
      <c r="J347" s="2"/>
      <c r="K347" s="2"/>
      <c r="L347" s="2"/>
      <c r="M347" s="2"/>
      <c r="N347" s="2"/>
      <c r="O347" s="2">
        <v>1</v>
      </c>
      <c r="P347" s="2">
        <v>1</v>
      </c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6">
        <f t="shared" si="6"/>
        <v>34</v>
      </c>
    </row>
    <row r="348" spans="1:34" ht="12.75">
      <c r="A348" s="21" t="s">
        <v>74</v>
      </c>
      <c r="B348" s="2">
        <v>1</v>
      </c>
      <c r="C348" s="2"/>
      <c r="D348" s="2">
        <v>8</v>
      </c>
      <c r="E348" s="2">
        <v>25</v>
      </c>
      <c r="F348" s="2"/>
      <c r="G348" s="2">
        <v>7</v>
      </c>
      <c r="H348" s="2"/>
      <c r="I348" s="2"/>
      <c r="J348" s="2"/>
      <c r="K348" s="2"/>
      <c r="L348" s="2"/>
      <c r="M348" s="2"/>
      <c r="N348" s="2"/>
      <c r="O348" s="2">
        <v>1</v>
      </c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>
        <v>1</v>
      </c>
      <c r="AA348" s="2"/>
      <c r="AB348" s="2"/>
      <c r="AC348" s="2"/>
      <c r="AD348" s="2"/>
      <c r="AE348" s="2"/>
      <c r="AF348" s="2"/>
      <c r="AG348" s="2"/>
      <c r="AH348" s="6">
        <f t="shared" si="6"/>
        <v>43</v>
      </c>
    </row>
    <row r="349" spans="1:34" ht="12.75">
      <c r="A349" s="21" t="s">
        <v>75</v>
      </c>
      <c r="B349" s="3"/>
      <c r="C349" s="2"/>
      <c r="D349" s="3">
        <v>17</v>
      </c>
      <c r="E349" s="3">
        <v>79</v>
      </c>
      <c r="F349" s="3"/>
      <c r="G349" s="3"/>
      <c r="H349" s="3"/>
      <c r="I349" s="3"/>
      <c r="J349" s="2">
        <v>1</v>
      </c>
      <c r="K349" s="2"/>
      <c r="L349" s="3">
        <v>1</v>
      </c>
      <c r="M349" s="2">
        <v>1</v>
      </c>
      <c r="N349" s="2"/>
      <c r="O349" s="3"/>
      <c r="P349" s="3">
        <v>1</v>
      </c>
      <c r="Q349" s="2"/>
      <c r="R349" s="3"/>
      <c r="S349" s="2"/>
      <c r="T349" s="2"/>
      <c r="U349" s="2"/>
      <c r="V349" s="2"/>
      <c r="W349" s="2"/>
      <c r="X349" s="2"/>
      <c r="Y349" s="2"/>
      <c r="Z349" s="2"/>
      <c r="AA349" s="3"/>
      <c r="AB349" s="2"/>
      <c r="AC349" s="2"/>
      <c r="AD349" s="2"/>
      <c r="AE349" s="2"/>
      <c r="AF349" s="2"/>
      <c r="AG349" s="2"/>
      <c r="AH349" s="6">
        <f t="shared" si="6"/>
        <v>100</v>
      </c>
    </row>
    <row r="350" spans="1:34" ht="12.75">
      <c r="A350" s="21" t="s">
        <v>76</v>
      </c>
      <c r="B350" s="2"/>
      <c r="C350" s="2">
        <v>1</v>
      </c>
      <c r="D350" s="2"/>
      <c r="E350" s="2">
        <v>1</v>
      </c>
      <c r="F350" s="2"/>
      <c r="G350" s="2">
        <v>4</v>
      </c>
      <c r="H350" s="2"/>
      <c r="I350" s="2"/>
      <c r="J350" s="2"/>
      <c r="K350" s="2"/>
      <c r="L350" s="2"/>
      <c r="M350" s="2"/>
      <c r="N350" s="2">
        <v>1</v>
      </c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>
        <v>21</v>
      </c>
      <c r="AC350" s="2"/>
      <c r="AD350" s="2"/>
      <c r="AE350" s="2"/>
      <c r="AF350" s="2"/>
      <c r="AG350" s="2"/>
      <c r="AH350" s="6">
        <f t="shared" si="6"/>
        <v>28</v>
      </c>
    </row>
    <row r="351" spans="1:34" ht="12.75">
      <c r="A351" s="21" t="s">
        <v>77</v>
      </c>
      <c r="B351" s="2"/>
      <c r="C351" s="2"/>
      <c r="D351" s="2">
        <v>13</v>
      </c>
      <c r="E351" s="2">
        <v>12</v>
      </c>
      <c r="F351" s="2"/>
      <c r="G351" s="2">
        <v>2</v>
      </c>
      <c r="H351" s="2">
        <v>1</v>
      </c>
      <c r="I351" s="2"/>
      <c r="J351" s="2"/>
      <c r="K351" s="2"/>
      <c r="L351" s="2"/>
      <c r="M351" s="2"/>
      <c r="N351" s="2"/>
      <c r="O351" s="2">
        <v>2</v>
      </c>
      <c r="P351" s="2">
        <v>1</v>
      </c>
      <c r="Q351" s="2">
        <v>1</v>
      </c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6">
        <f t="shared" si="6"/>
        <v>32</v>
      </c>
    </row>
    <row r="352" spans="1:34" ht="12.75">
      <c r="A352" s="21" t="s">
        <v>78</v>
      </c>
      <c r="B352" s="2">
        <v>1</v>
      </c>
      <c r="C352" s="2"/>
      <c r="D352" s="2">
        <v>1</v>
      </c>
      <c r="E352" s="2">
        <v>8</v>
      </c>
      <c r="F352" s="2">
        <v>1</v>
      </c>
      <c r="G352" s="2">
        <v>2</v>
      </c>
      <c r="H352" s="2"/>
      <c r="I352" s="2"/>
      <c r="J352" s="2"/>
      <c r="K352" s="2"/>
      <c r="L352" s="2"/>
      <c r="M352" s="2"/>
      <c r="N352" s="2">
        <v>1</v>
      </c>
      <c r="O352" s="2"/>
      <c r="P352" s="2">
        <v>1</v>
      </c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6">
        <f t="shared" si="6"/>
        <v>15</v>
      </c>
    </row>
    <row r="353" spans="1:34" ht="12.75">
      <c r="A353" s="21" t="s">
        <v>79</v>
      </c>
      <c r="B353" s="2"/>
      <c r="C353" s="2"/>
      <c r="D353" s="3">
        <v>1</v>
      </c>
      <c r="E353" s="3">
        <v>3</v>
      </c>
      <c r="F353" s="2"/>
      <c r="G353" s="3"/>
      <c r="H353" s="3"/>
      <c r="I353" s="3"/>
      <c r="J353" s="2"/>
      <c r="K353" s="2"/>
      <c r="L353" s="2"/>
      <c r="M353" s="2"/>
      <c r="N353" s="2"/>
      <c r="O353" s="2">
        <v>1</v>
      </c>
      <c r="P353" s="3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>
        <v>1</v>
      </c>
      <c r="AB353" s="2"/>
      <c r="AC353" s="2"/>
      <c r="AD353" s="2"/>
      <c r="AE353" s="2"/>
      <c r="AF353" s="2"/>
      <c r="AG353" s="2"/>
      <c r="AH353" s="6">
        <f t="shared" si="6"/>
        <v>6</v>
      </c>
    </row>
    <row r="354" spans="1:34" ht="12.75">
      <c r="A354" s="21" t="s">
        <v>80</v>
      </c>
      <c r="B354" s="2"/>
      <c r="C354" s="2"/>
      <c r="D354" s="2">
        <v>14</v>
      </c>
      <c r="E354" s="2">
        <v>767</v>
      </c>
      <c r="F354" s="2">
        <v>3</v>
      </c>
      <c r="G354" s="2">
        <v>5</v>
      </c>
      <c r="H354" s="2"/>
      <c r="I354" s="2"/>
      <c r="J354" s="2"/>
      <c r="K354" s="2"/>
      <c r="L354" s="2"/>
      <c r="M354" s="2">
        <v>13</v>
      </c>
      <c r="N354" s="2">
        <v>1</v>
      </c>
      <c r="O354" s="2"/>
      <c r="P354" s="2">
        <v>1</v>
      </c>
      <c r="Q354" s="2">
        <v>1</v>
      </c>
      <c r="R354" s="2">
        <v>1</v>
      </c>
      <c r="S354" s="2"/>
      <c r="T354" s="2"/>
      <c r="U354" s="2"/>
      <c r="V354" s="2"/>
      <c r="W354" s="2"/>
      <c r="X354" s="2"/>
      <c r="Y354" s="2"/>
      <c r="Z354" s="2"/>
      <c r="AA354" s="2">
        <v>6</v>
      </c>
      <c r="AB354" s="2"/>
      <c r="AC354" s="2"/>
      <c r="AD354" s="2"/>
      <c r="AE354" s="2"/>
      <c r="AF354" s="2"/>
      <c r="AG354" s="2"/>
      <c r="AH354" s="6">
        <f t="shared" si="6"/>
        <v>812</v>
      </c>
    </row>
    <row r="355" spans="1:34" ht="12.75">
      <c r="A355" s="21" t="s">
        <v>81</v>
      </c>
      <c r="B355" s="2"/>
      <c r="C355" s="2">
        <v>1</v>
      </c>
      <c r="D355" s="2">
        <v>14</v>
      </c>
      <c r="E355" s="2">
        <v>507</v>
      </c>
      <c r="F355" s="2"/>
      <c r="G355" s="2">
        <v>9</v>
      </c>
      <c r="H355" s="2">
        <v>9</v>
      </c>
      <c r="I355" s="2"/>
      <c r="J355" s="2"/>
      <c r="K355" s="2"/>
      <c r="L355" s="2">
        <v>1</v>
      </c>
      <c r="M355" s="2"/>
      <c r="N355" s="2"/>
      <c r="O355" s="2">
        <v>5</v>
      </c>
      <c r="P355" s="2">
        <v>6</v>
      </c>
      <c r="Q355" s="2"/>
      <c r="R355" s="2"/>
      <c r="S355" s="2"/>
      <c r="T355" s="2"/>
      <c r="U355" s="2"/>
      <c r="V355" s="2"/>
      <c r="W355" s="2"/>
      <c r="X355" s="2"/>
      <c r="Y355" s="2"/>
      <c r="Z355" s="2">
        <v>1</v>
      </c>
      <c r="AA355" s="2">
        <v>1</v>
      </c>
      <c r="AB355" s="2">
        <v>3</v>
      </c>
      <c r="AC355" s="2"/>
      <c r="AD355" s="2"/>
      <c r="AE355" s="2"/>
      <c r="AF355" s="2"/>
      <c r="AG355" s="2"/>
      <c r="AH355" s="6">
        <f t="shared" si="6"/>
        <v>557</v>
      </c>
    </row>
    <row r="356" spans="1:34" ht="12.75">
      <c r="A356" s="21" t="s">
        <v>82</v>
      </c>
      <c r="B356" s="2">
        <v>2</v>
      </c>
      <c r="C356" s="2"/>
      <c r="D356" s="2">
        <v>10</v>
      </c>
      <c r="E356" s="2">
        <v>1029</v>
      </c>
      <c r="F356" s="2"/>
      <c r="G356" s="2">
        <v>7</v>
      </c>
      <c r="H356" s="2"/>
      <c r="I356" s="2"/>
      <c r="J356" s="2"/>
      <c r="K356" s="2"/>
      <c r="L356" s="2"/>
      <c r="M356" s="2">
        <v>2</v>
      </c>
      <c r="N356" s="2"/>
      <c r="O356" s="2"/>
      <c r="P356" s="2">
        <v>6</v>
      </c>
      <c r="Q356" s="2"/>
      <c r="R356" s="2">
        <v>1</v>
      </c>
      <c r="S356" s="2"/>
      <c r="T356" s="2"/>
      <c r="U356" s="2"/>
      <c r="V356" s="2"/>
      <c r="W356" s="2"/>
      <c r="X356" s="2"/>
      <c r="Y356" s="2"/>
      <c r="Z356" s="2"/>
      <c r="AA356" s="2">
        <v>1</v>
      </c>
      <c r="AB356" s="2"/>
      <c r="AC356" s="2"/>
      <c r="AD356" s="2"/>
      <c r="AE356" s="2"/>
      <c r="AF356" s="2"/>
      <c r="AG356" s="2"/>
      <c r="AH356" s="6">
        <f t="shared" si="6"/>
        <v>1058</v>
      </c>
    </row>
    <row r="357" spans="1:34" ht="12.75">
      <c r="A357" s="21" t="s">
        <v>83</v>
      </c>
      <c r="B357" s="2"/>
      <c r="C357" s="2"/>
      <c r="D357" s="2"/>
      <c r="E357" s="2">
        <v>23</v>
      </c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6">
        <f t="shared" si="6"/>
        <v>23</v>
      </c>
    </row>
    <row r="358" spans="1:34" ht="12.75">
      <c r="A358" s="21" t="s">
        <v>84</v>
      </c>
      <c r="B358" s="2"/>
      <c r="C358" s="2"/>
      <c r="D358" s="2">
        <v>4</v>
      </c>
      <c r="E358" s="2">
        <v>124</v>
      </c>
      <c r="F358" s="2"/>
      <c r="G358" s="2"/>
      <c r="H358" s="2"/>
      <c r="I358" s="2"/>
      <c r="J358" s="2"/>
      <c r="K358" s="2">
        <v>1</v>
      </c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6">
        <f t="shared" si="6"/>
        <v>129</v>
      </c>
    </row>
    <row r="359" spans="1:34" ht="12.75">
      <c r="A359" s="21" t="s">
        <v>85</v>
      </c>
      <c r="B359" s="2"/>
      <c r="C359" s="2"/>
      <c r="D359" s="2">
        <v>14</v>
      </c>
      <c r="E359" s="2">
        <v>43</v>
      </c>
      <c r="F359" s="2"/>
      <c r="G359" s="2">
        <v>2</v>
      </c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6">
        <f t="shared" si="6"/>
        <v>59</v>
      </c>
    </row>
    <row r="360" spans="1:34" ht="12.75">
      <c r="A360" s="21" t="s">
        <v>86</v>
      </c>
      <c r="B360" s="2"/>
      <c r="C360" s="2"/>
      <c r="D360" s="3"/>
      <c r="E360" s="3">
        <v>55</v>
      </c>
      <c r="F360" s="2"/>
      <c r="G360" s="3">
        <v>2</v>
      </c>
      <c r="H360" s="3"/>
      <c r="I360" s="3"/>
      <c r="J360" s="2"/>
      <c r="K360" s="2"/>
      <c r="L360" s="2"/>
      <c r="M360" s="2"/>
      <c r="N360" s="2">
        <v>1</v>
      </c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6">
        <f t="shared" si="6"/>
        <v>58</v>
      </c>
    </row>
    <row r="361" spans="1:34" ht="12.75">
      <c r="A361" s="21" t="s">
        <v>87</v>
      </c>
      <c r="B361" s="2"/>
      <c r="C361" s="2"/>
      <c r="D361" s="2"/>
      <c r="E361" s="2">
        <v>27</v>
      </c>
      <c r="F361" s="2"/>
      <c r="G361" s="2">
        <v>1</v>
      </c>
      <c r="H361" s="2"/>
      <c r="I361" s="2"/>
      <c r="J361" s="2"/>
      <c r="K361" s="2">
        <v>1</v>
      </c>
      <c r="L361" s="2"/>
      <c r="M361" s="2"/>
      <c r="N361" s="2"/>
      <c r="O361" s="2"/>
      <c r="P361" s="2">
        <v>1</v>
      </c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6">
        <f t="shared" si="6"/>
        <v>30</v>
      </c>
    </row>
    <row r="362" spans="1:34" ht="12.75">
      <c r="A362" s="21" t="s">
        <v>88</v>
      </c>
      <c r="B362" s="2"/>
      <c r="C362" s="2"/>
      <c r="D362" s="2">
        <v>4</v>
      </c>
      <c r="E362" s="2">
        <v>130</v>
      </c>
      <c r="F362" s="2"/>
      <c r="G362" s="2">
        <v>5</v>
      </c>
      <c r="H362" s="2">
        <v>1</v>
      </c>
      <c r="I362" s="2"/>
      <c r="J362" s="2"/>
      <c r="K362" s="2">
        <v>1</v>
      </c>
      <c r="L362" s="2"/>
      <c r="M362" s="2">
        <v>2</v>
      </c>
      <c r="N362" s="2">
        <v>1</v>
      </c>
      <c r="O362" s="2">
        <v>1</v>
      </c>
      <c r="P362" s="2">
        <v>6</v>
      </c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>
        <v>2</v>
      </c>
      <c r="AB362" s="2">
        <v>1</v>
      </c>
      <c r="AC362" s="2"/>
      <c r="AD362" s="2"/>
      <c r="AE362" s="2"/>
      <c r="AF362" s="2"/>
      <c r="AG362" s="2"/>
      <c r="AH362" s="6">
        <f t="shared" si="6"/>
        <v>154</v>
      </c>
    </row>
    <row r="363" spans="1:34" ht="12.75">
      <c r="A363" s="21" t="s">
        <v>89</v>
      </c>
      <c r="B363" s="2"/>
      <c r="C363" s="2"/>
      <c r="D363" s="2">
        <v>10</v>
      </c>
      <c r="E363" s="2">
        <v>96</v>
      </c>
      <c r="F363" s="2"/>
      <c r="G363" s="2">
        <v>2</v>
      </c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6">
        <f t="shared" si="6"/>
        <v>108</v>
      </c>
    </row>
    <row r="364" spans="1:34" ht="12.75">
      <c r="A364" s="21" t="s">
        <v>90</v>
      </c>
      <c r="B364" s="2"/>
      <c r="C364" s="2">
        <v>2</v>
      </c>
      <c r="D364" s="3">
        <v>33</v>
      </c>
      <c r="E364" s="3">
        <v>1243</v>
      </c>
      <c r="F364" s="3">
        <v>2</v>
      </c>
      <c r="G364" s="3">
        <v>58</v>
      </c>
      <c r="H364" s="3">
        <v>48</v>
      </c>
      <c r="I364" s="3"/>
      <c r="J364" s="2"/>
      <c r="K364" s="3">
        <v>1</v>
      </c>
      <c r="L364" s="2">
        <v>1</v>
      </c>
      <c r="M364" s="2">
        <v>2</v>
      </c>
      <c r="N364" s="2">
        <v>10</v>
      </c>
      <c r="O364" s="2">
        <v>11</v>
      </c>
      <c r="P364" s="3">
        <v>11</v>
      </c>
      <c r="Q364" s="2"/>
      <c r="R364" s="2"/>
      <c r="S364" s="2"/>
      <c r="T364" s="2"/>
      <c r="U364" s="2"/>
      <c r="V364" s="2"/>
      <c r="W364" s="2"/>
      <c r="X364" s="2"/>
      <c r="Y364" s="2"/>
      <c r="Z364" s="2">
        <v>1</v>
      </c>
      <c r="AA364" s="2">
        <v>9</v>
      </c>
      <c r="AB364" s="2">
        <v>1</v>
      </c>
      <c r="AC364" s="2"/>
      <c r="AD364" s="2"/>
      <c r="AE364" s="2"/>
      <c r="AF364" s="2"/>
      <c r="AG364" s="2"/>
      <c r="AH364" s="6">
        <f t="shared" si="6"/>
        <v>1433</v>
      </c>
    </row>
    <row r="365" spans="1:34" ht="12.75">
      <c r="A365" s="21" t="s">
        <v>91</v>
      </c>
      <c r="B365" s="2"/>
      <c r="C365" s="2"/>
      <c r="D365" s="2">
        <v>2</v>
      </c>
      <c r="E365" s="2">
        <v>136</v>
      </c>
      <c r="F365" s="2">
        <v>7</v>
      </c>
      <c r="G365" s="2">
        <v>8</v>
      </c>
      <c r="H365" s="2"/>
      <c r="I365" s="2"/>
      <c r="J365" s="2"/>
      <c r="K365" s="2"/>
      <c r="L365" s="2"/>
      <c r="M365" s="2">
        <v>1</v>
      </c>
      <c r="N365" s="2"/>
      <c r="O365" s="2">
        <v>1</v>
      </c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>
        <v>1</v>
      </c>
      <c r="AB365" s="2"/>
      <c r="AC365" s="2"/>
      <c r="AD365" s="2"/>
      <c r="AE365" s="2"/>
      <c r="AF365" s="2"/>
      <c r="AG365" s="2"/>
      <c r="AH365" s="6">
        <f t="shared" si="6"/>
        <v>156</v>
      </c>
    </row>
    <row r="366" spans="1:34" ht="12.75">
      <c r="A366" s="21" t="s">
        <v>92</v>
      </c>
      <c r="B366" s="2"/>
      <c r="C366" s="2"/>
      <c r="D366" s="2">
        <v>14</v>
      </c>
      <c r="E366" s="2">
        <v>64</v>
      </c>
      <c r="F366" s="2"/>
      <c r="G366" s="2">
        <v>9</v>
      </c>
      <c r="H366" s="2">
        <v>1</v>
      </c>
      <c r="I366" s="2"/>
      <c r="J366" s="2"/>
      <c r="K366" s="2"/>
      <c r="L366" s="2">
        <v>1</v>
      </c>
      <c r="M366" s="2"/>
      <c r="N366" s="2"/>
      <c r="O366" s="2">
        <v>1</v>
      </c>
      <c r="P366" s="2">
        <v>5</v>
      </c>
      <c r="Q366" s="2"/>
      <c r="R366" s="2"/>
      <c r="S366" s="2"/>
      <c r="T366" s="2">
        <v>1</v>
      </c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6">
        <f t="shared" si="6"/>
        <v>96</v>
      </c>
    </row>
    <row r="367" spans="1:34" ht="12.75">
      <c r="A367" s="21" t="s">
        <v>93</v>
      </c>
      <c r="B367" s="2"/>
      <c r="C367" s="2"/>
      <c r="D367" s="2"/>
      <c r="E367" s="2">
        <v>21</v>
      </c>
      <c r="F367" s="2"/>
      <c r="G367" s="2">
        <v>2</v>
      </c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>
        <v>2</v>
      </c>
      <c r="AG367" s="2"/>
      <c r="AH367" s="6">
        <f t="shared" si="6"/>
        <v>25</v>
      </c>
    </row>
    <row r="368" spans="1:34" ht="12.75">
      <c r="A368" s="21" t="s">
        <v>94</v>
      </c>
      <c r="B368" s="3"/>
      <c r="C368" s="3"/>
      <c r="D368" s="3"/>
      <c r="E368" s="3">
        <v>15</v>
      </c>
      <c r="F368" s="2"/>
      <c r="G368" s="3">
        <v>1</v>
      </c>
      <c r="H368" s="3"/>
      <c r="I368" s="3"/>
      <c r="J368" s="2"/>
      <c r="K368" s="2"/>
      <c r="L368" s="2"/>
      <c r="M368" s="3"/>
      <c r="N368" s="2"/>
      <c r="O368" s="2"/>
      <c r="P368" s="3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6">
        <f t="shared" si="6"/>
        <v>16</v>
      </c>
    </row>
    <row r="369" spans="1:34" ht="12.75">
      <c r="A369" s="21" t="s">
        <v>95</v>
      </c>
      <c r="B369" s="2">
        <v>1</v>
      </c>
      <c r="C369" s="2">
        <v>2</v>
      </c>
      <c r="D369" s="2">
        <v>14</v>
      </c>
      <c r="E369" s="2">
        <v>128</v>
      </c>
      <c r="F369" s="2"/>
      <c r="G369" s="2">
        <v>6</v>
      </c>
      <c r="H369" s="2">
        <v>1</v>
      </c>
      <c r="I369" s="2"/>
      <c r="J369" s="2">
        <v>1</v>
      </c>
      <c r="K369" s="2"/>
      <c r="L369" s="2"/>
      <c r="M369" s="2"/>
      <c r="N369" s="2">
        <v>1</v>
      </c>
      <c r="O369" s="2">
        <v>2</v>
      </c>
      <c r="P369" s="2">
        <v>2</v>
      </c>
      <c r="Q369" s="2">
        <v>1</v>
      </c>
      <c r="R369" s="2"/>
      <c r="S369" s="2"/>
      <c r="T369" s="2"/>
      <c r="U369" s="2"/>
      <c r="V369" s="2"/>
      <c r="W369" s="2"/>
      <c r="X369" s="2"/>
      <c r="Y369" s="2"/>
      <c r="Z369" s="2"/>
      <c r="AA369" s="2">
        <v>3</v>
      </c>
      <c r="AB369" s="2"/>
      <c r="AC369" s="2"/>
      <c r="AD369" s="2"/>
      <c r="AE369" s="2"/>
      <c r="AF369" s="2"/>
      <c r="AG369" s="2"/>
      <c r="AH369" s="6">
        <f t="shared" si="6"/>
        <v>162</v>
      </c>
    </row>
    <row r="370" spans="1:34" ht="12.75">
      <c r="A370" s="21" t="s">
        <v>96</v>
      </c>
      <c r="B370" s="2"/>
      <c r="C370" s="2"/>
      <c r="D370" s="2">
        <v>54</v>
      </c>
      <c r="E370" s="2">
        <v>121</v>
      </c>
      <c r="F370" s="2">
        <v>1</v>
      </c>
      <c r="G370" s="2">
        <v>2</v>
      </c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>
        <v>2</v>
      </c>
      <c r="AB370" s="2"/>
      <c r="AC370" s="2"/>
      <c r="AD370" s="2"/>
      <c r="AE370" s="2"/>
      <c r="AF370" s="2">
        <v>1</v>
      </c>
      <c r="AG370" s="2"/>
      <c r="AH370" s="6">
        <f t="shared" si="6"/>
        <v>181</v>
      </c>
    </row>
    <row r="371" spans="1:34" ht="12.75">
      <c r="A371" s="21" t="s">
        <v>97</v>
      </c>
      <c r="B371" s="2"/>
      <c r="C371" s="2"/>
      <c r="D371" s="2">
        <v>50</v>
      </c>
      <c r="E371" s="2">
        <v>1471</v>
      </c>
      <c r="F371" s="2">
        <v>1</v>
      </c>
      <c r="G371" s="2">
        <v>56</v>
      </c>
      <c r="H371" s="2">
        <v>45</v>
      </c>
      <c r="I371" s="2"/>
      <c r="J371" s="2">
        <v>3</v>
      </c>
      <c r="K371" s="2"/>
      <c r="L371" s="2"/>
      <c r="M371" s="2">
        <v>2</v>
      </c>
      <c r="N371" s="2">
        <v>3</v>
      </c>
      <c r="O371" s="2">
        <v>22</v>
      </c>
      <c r="P371" s="2">
        <v>13</v>
      </c>
      <c r="Q371" s="2"/>
      <c r="R371" s="2">
        <v>1</v>
      </c>
      <c r="S371" s="2">
        <v>1</v>
      </c>
      <c r="T371" s="2"/>
      <c r="U371" s="2"/>
      <c r="V371" s="2"/>
      <c r="W371" s="2">
        <v>1</v>
      </c>
      <c r="X371" s="2"/>
      <c r="Y371" s="2"/>
      <c r="Z371" s="2"/>
      <c r="AA371" s="2">
        <v>21</v>
      </c>
      <c r="AB371" s="2"/>
      <c r="AC371" s="2"/>
      <c r="AD371" s="2"/>
      <c r="AE371" s="2"/>
      <c r="AF371" s="2"/>
      <c r="AG371" s="2"/>
      <c r="AH371" s="6">
        <f t="shared" si="6"/>
        <v>1690</v>
      </c>
    </row>
    <row r="372" spans="1:34" ht="12.75">
      <c r="A372" s="21" t="s">
        <v>98</v>
      </c>
      <c r="B372" s="2"/>
      <c r="C372" s="2"/>
      <c r="D372" s="2">
        <v>4</v>
      </c>
      <c r="E372" s="2">
        <v>60</v>
      </c>
      <c r="F372" s="2"/>
      <c r="G372" s="2">
        <v>11</v>
      </c>
      <c r="H372" s="2">
        <v>3</v>
      </c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6">
        <f t="shared" si="6"/>
        <v>78</v>
      </c>
    </row>
    <row r="373" spans="1:34" ht="12.75">
      <c r="A373" s="21" t="s">
        <v>99</v>
      </c>
      <c r="B373" s="3"/>
      <c r="C373" s="2"/>
      <c r="D373" s="3"/>
      <c r="E373" s="3">
        <v>66</v>
      </c>
      <c r="F373" s="3"/>
      <c r="G373" s="3"/>
      <c r="H373" s="3">
        <v>2</v>
      </c>
      <c r="I373" s="3"/>
      <c r="J373" s="2"/>
      <c r="K373" s="2">
        <v>1</v>
      </c>
      <c r="L373" s="2">
        <v>1</v>
      </c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6">
        <f t="shared" si="6"/>
        <v>70</v>
      </c>
    </row>
    <row r="374" spans="1:34" ht="12.75">
      <c r="A374" s="21" t="s">
        <v>100</v>
      </c>
      <c r="B374" s="2"/>
      <c r="C374" s="2"/>
      <c r="D374" s="2">
        <v>2</v>
      </c>
      <c r="E374" s="2">
        <v>123</v>
      </c>
      <c r="F374" s="2"/>
      <c r="G374" s="2">
        <v>7</v>
      </c>
      <c r="H374" s="2">
        <v>1</v>
      </c>
      <c r="I374" s="2"/>
      <c r="J374" s="2"/>
      <c r="K374" s="2"/>
      <c r="L374" s="2"/>
      <c r="M374" s="2"/>
      <c r="N374" s="2">
        <v>1</v>
      </c>
      <c r="O374" s="2"/>
      <c r="P374" s="2">
        <v>1</v>
      </c>
      <c r="Q374" s="2"/>
      <c r="R374" s="2"/>
      <c r="S374" s="2"/>
      <c r="T374" s="2">
        <v>1</v>
      </c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6">
        <f t="shared" si="6"/>
        <v>136</v>
      </c>
    </row>
    <row r="375" spans="1:34" ht="12.75">
      <c r="A375" s="21" t="s">
        <v>101</v>
      </c>
      <c r="B375" s="2"/>
      <c r="C375" s="2"/>
      <c r="D375" s="2"/>
      <c r="E375" s="2">
        <v>16</v>
      </c>
      <c r="F375" s="2"/>
      <c r="G375" s="3">
        <v>1</v>
      </c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6">
        <f t="shared" si="6"/>
        <v>17</v>
      </c>
    </row>
    <row r="376" spans="1:34" ht="12.75">
      <c r="A376" s="21" t="s">
        <v>102</v>
      </c>
      <c r="B376" s="2"/>
      <c r="C376" s="2"/>
      <c r="D376" s="2"/>
      <c r="E376" s="2">
        <v>68</v>
      </c>
      <c r="F376" s="2"/>
      <c r="G376" s="2">
        <v>3</v>
      </c>
      <c r="H376" s="2">
        <v>2</v>
      </c>
      <c r="I376" s="2"/>
      <c r="J376" s="2"/>
      <c r="K376" s="2">
        <v>1</v>
      </c>
      <c r="L376" s="2"/>
      <c r="M376" s="2"/>
      <c r="N376" s="2"/>
      <c r="O376" s="2"/>
      <c r="P376" s="2">
        <v>3</v>
      </c>
      <c r="Q376" s="2">
        <v>1</v>
      </c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6">
        <f t="shared" si="6"/>
        <v>78</v>
      </c>
    </row>
    <row r="377" spans="1:34" ht="12.75">
      <c r="A377" s="21" t="s">
        <v>103</v>
      </c>
      <c r="B377" s="2"/>
      <c r="C377" s="2"/>
      <c r="D377" s="2"/>
      <c r="E377" s="2">
        <v>49</v>
      </c>
      <c r="F377" s="2"/>
      <c r="G377" s="2">
        <v>1</v>
      </c>
      <c r="H377" s="2"/>
      <c r="I377" s="2"/>
      <c r="J377" s="2"/>
      <c r="K377" s="2"/>
      <c r="L377" s="2"/>
      <c r="M377" s="2"/>
      <c r="N377" s="2"/>
      <c r="O377" s="3">
        <v>1</v>
      </c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6">
        <f t="shared" si="6"/>
        <v>51</v>
      </c>
    </row>
    <row r="378" spans="1:34" ht="12.75">
      <c r="A378" s="21" t="s">
        <v>104</v>
      </c>
      <c r="B378" s="2">
        <v>1</v>
      </c>
      <c r="C378" s="2">
        <v>1</v>
      </c>
      <c r="D378" s="2">
        <v>20</v>
      </c>
      <c r="E378" s="3">
        <v>388</v>
      </c>
      <c r="F378" s="3">
        <v>2</v>
      </c>
      <c r="G378" s="3">
        <v>117</v>
      </c>
      <c r="H378" s="3">
        <v>110</v>
      </c>
      <c r="I378" s="3"/>
      <c r="J378" s="2">
        <v>1</v>
      </c>
      <c r="K378" s="2">
        <v>2</v>
      </c>
      <c r="L378" s="2">
        <v>3</v>
      </c>
      <c r="M378" s="2"/>
      <c r="N378" s="2"/>
      <c r="O378" s="2">
        <v>7</v>
      </c>
      <c r="P378" s="3">
        <v>12</v>
      </c>
      <c r="Q378" s="2">
        <v>4</v>
      </c>
      <c r="R378" s="2">
        <v>3</v>
      </c>
      <c r="S378" s="2"/>
      <c r="T378" s="2"/>
      <c r="U378" s="2"/>
      <c r="V378" s="2"/>
      <c r="W378" s="2"/>
      <c r="X378" s="2">
        <v>1</v>
      </c>
      <c r="Y378" s="2"/>
      <c r="Z378" s="2"/>
      <c r="AA378" s="2">
        <v>3</v>
      </c>
      <c r="AB378" s="2"/>
      <c r="AC378" s="2"/>
      <c r="AD378" s="2"/>
      <c r="AE378" s="2"/>
      <c r="AF378" s="2">
        <v>1</v>
      </c>
      <c r="AG378" s="2"/>
      <c r="AH378" s="6">
        <f t="shared" si="6"/>
        <v>676</v>
      </c>
    </row>
    <row r="379" spans="1:34" ht="12.75">
      <c r="A379" s="21" t="s">
        <v>105</v>
      </c>
      <c r="B379" s="2">
        <v>3</v>
      </c>
      <c r="C379" s="2"/>
      <c r="D379" s="2">
        <v>28</v>
      </c>
      <c r="E379" s="2">
        <v>548</v>
      </c>
      <c r="F379" s="2">
        <v>2</v>
      </c>
      <c r="G379" s="2">
        <v>23</v>
      </c>
      <c r="H379" s="2">
        <v>1</v>
      </c>
      <c r="I379" s="2"/>
      <c r="J379" s="2">
        <v>3</v>
      </c>
      <c r="K379" s="2"/>
      <c r="L379" s="2">
        <v>2</v>
      </c>
      <c r="M379" s="2">
        <v>5</v>
      </c>
      <c r="N379" s="2">
        <v>1</v>
      </c>
      <c r="O379" s="2">
        <v>1</v>
      </c>
      <c r="P379" s="2">
        <v>9</v>
      </c>
      <c r="Q379" s="2">
        <v>1</v>
      </c>
      <c r="R379" s="2">
        <v>2</v>
      </c>
      <c r="S379" s="2">
        <v>1</v>
      </c>
      <c r="T379" s="2"/>
      <c r="U379" s="2"/>
      <c r="V379" s="2"/>
      <c r="W379" s="2"/>
      <c r="X379" s="2"/>
      <c r="Y379" s="2">
        <v>1</v>
      </c>
      <c r="Z379" s="2"/>
      <c r="AA379" s="2">
        <v>2</v>
      </c>
      <c r="AB379" s="2"/>
      <c r="AC379" s="2"/>
      <c r="AD379" s="2"/>
      <c r="AE379" s="2"/>
      <c r="AF379" s="2"/>
      <c r="AG379" s="2"/>
      <c r="AH379" s="6">
        <f t="shared" si="6"/>
        <v>633</v>
      </c>
    </row>
    <row r="380" spans="1:34" ht="12.75">
      <c r="A380" s="21" t="s">
        <v>106</v>
      </c>
      <c r="B380" s="2">
        <v>3</v>
      </c>
      <c r="C380" s="2"/>
      <c r="D380" s="2"/>
      <c r="E380" s="2">
        <v>89</v>
      </c>
      <c r="F380" s="2">
        <v>1</v>
      </c>
      <c r="G380" s="2">
        <v>15</v>
      </c>
      <c r="H380" s="2"/>
      <c r="I380" s="2"/>
      <c r="J380" s="2"/>
      <c r="K380" s="2"/>
      <c r="L380" s="2"/>
      <c r="M380" s="2"/>
      <c r="N380" s="2"/>
      <c r="O380" s="2"/>
      <c r="P380" s="2">
        <v>3</v>
      </c>
      <c r="Q380" s="2"/>
      <c r="R380" s="2"/>
      <c r="S380" s="2"/>
      <c r="T380" s="2"/>
      <c r="U380" s="2"/>
      <c r="V380" s="2"/>
      <c r="W380" s="2"/>
      <c r="X380" s="2"/>
      <c r="Y380" s="2">
        <v>1</v>
      </c>
      <c r="Z380" s="2"/>
      <c r="AA380" s="2">
        <v>3</v>
      </c>
      <c r="AB380" s="2">
        <v>4</v>
      </c>
      <c r="AC380" s="2"/>
      <c r="AD380" s="2"/>
      <c r="AE380" s="2"/>
      <c r="AF380" s="2"/>
      <c r="AG380" s="2"/>
      <c r="AH380" s="6">
        <f t="shared" si="6"/>
        <v>119</v>
      </c>
    </row>
    <row r="381" spans="1:34" ht="12.75">
      <c r="A381" s="21" t="s">
        <v>107</v>
      </c>
      <c r="B381" s="2"/>
      <c r="C381" s="2"/>
      <c r="D381" s="2">
        <v>2</v>
      </c>
      <c r="E381" s="2">
        <v>84</v>
      </c>
      <c r="F381" s="3">
        <v>2</v>
      </c>
      <c r="G381" s="2">
        <v>1</v>
      </c>
      <c r="H381" s="2"/>
      <c r="I381" s="2"/>
      <c r="J381" s="2"/>
      <c r="K381" s="2"/>
      <c r="L381" s="2"/>
      <c r="M381" s="2"/>
      <c r="N381" s="2"/>
      <c r="O381" s="2">
        <v>2</v>
      </c>
      <c r="P381" s="2">
        <v>1</v>
      </c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6">
        <f t="shared" si="6"/>
        <v>92</v>
      </c>
    </row>
    <row r="382" spans="1:34" ht="12.75">
      <c r="A382" s="21" t="s">
        <v>108</v>
      </c>
      <c r="B382" s="3">
        <v>2</v>
      </c>
      <c r="C382" s="2">
        <v>1</v>
      </c>
      <c r="D382" s="3">
        <v>2</v>
      </c>
      <c r="E382" s="3">
        <v>50</v>
      </c>
      <c r="F382" s="3">
        <v>1</v>
      </c>
      <c r="G382" s="3">
        <v>6</v>
      </c>
      <c r="H382" s="3">
        <v>10</v>
      </c>
      <c r="I382" s="3"/>
      <c r="J382" s="2"/>
      <c r="K382" s="2"/>
      <c r="L382" s="2"/>
      <c r="M382" s="2"/>
      <c r="N382" s="2"/>
      <c r="O382" s="3">
        <v>1</v>
      </c>
      <c r="P382" s="3">
        <v>2</v>
      </c>
      <c r="Q382" s="2"/>
      <c r="R382" s="2">
        <v>1</v>
      </c>
      <c r="S382" s="2"/>
      <c r="T382" s="2"/>
      <c r="U382" s="2"/>
      <c r="V382" s="2"/>
      <c r="W382" s="2"/>
      <c r="X382" s="2"/>
      <c r="Y382" s="2"/>
      <c r="Z382" s="2"/>
      <c r="AA382" s="3">
        <v>1</v>
      </c>
      <c r="AB382" s="2"/>
      <c r="AC382" s="2"/>
      <c r="AD382" s="2"/>
      <c r="AE382" s="2"/>
      <c r="AF382" s="2"/>
      <c r="AG382" s="2"/>
      <c r="AH382" s="6">
        <f t="shared" si="6"/>
        <v>77</v>
      </c>
    </row>
    <row r="383" spans="1:34" ht="12.75">
      <c r="A383" s="21" t="s">
        <v>109</v>
      </c>
      <c r="B383" s="2">
        <v>3</v>
      </c>
      <c r="C383" s="2"/>
      <c r="D383" s="2"/>
      <c r="E383" s="2">
        <v>80</v>
      </c>
      <c r="F383" s="2">
        <v>1</v>
      </c>
      <c r="G383" s="2">
        <v>9</v>
      </c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>
        <v>1</v>
      </c>
      <c r="AB383" s="2"/>
      <c r="AC383" s="2"/>
      <c r="AD383" s="2"/>
      <c r="AE383" s="2"/>
      <c r="AF383" s="2"/>
      <c r="AG383" s="2"/>
      <c r="AH383" s="6">
        <f t="shared" si="6"/>
        <v>94</v>
      </c>
    </row>
    <row r="384" spans="1:34" ht="12.75">
      <c r="A384" s="21" t="s">
        <v>110</v>
      </c>
      <c r="B384" s="2"/>
      <c r="C384" s="2"/>
      <c r="D384" s="2">
        <v>19</v>
      </c>
      <c r="E384" s="2"/>
      <c r="F384" s="2"/>
      <c r="G384" s="2">
        <v>1</v>
      </c>
      <c r="H384" s="2">
        <v>2</v>
      </c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6">
        <f t="shared" si="6"/>
        <v>22</v>
      </c>
    </row>
    <row r="385" spans="1:34" ht="12.75">
      <c r="A385" s="21" t="s">
        <v>111</v>
      </c>
      <c r="B385" s="2"/>
      <c r="C385" s="2">
        <v>1</v>
      </c>
      <c r="D385" s="2">
        <v>25</v>
      </c>
      <c r="E385" s="2"/>
      <c r="F385" s="2"/>
      <c r="G385" s="2">
        <v>1</v>
      </c>
      <c r="H385" s="2"/>
      <c r="I385" s="2"/>
      <c r="J385" s="2"/>
      <c r="K385" s="2"/>
      <c r="L385" s="2"/>
      <c r="M385" s="2"/>
      <c r="N385" s="2">
        <v>1</v>
      </c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6">
        <f t="shared" si="6"/>
        <v>28</v>
      </c>
    </row>
    <row r="386" spans="1:34" ht="12.75">
      <c r="A386" s="21" t="s">
        <v>112</v>
      </c>
      <c r="B386" s="2"/>
      <c r="C386" s="2"/>
      <c r="D386" s="2"/>
      <c r="E386" s="2">
        <v>11</v>
      </c>
      <c r="F386" s="2"/>
      <c r="G386" s="2">
        <v>6</v>
      </c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6">
        <f aca="true" t="shared" si="7" ref="AH386:AH449">SUM(B386:AG386)</f>
        <v>17</v>
      </c>
    </row>
    <row r="387" spans="1:34" ht="12.75">
      <c r="A387" s="21" t="s">
        <v>113</v>
      </c>
      <c r="B387" s="2"/>
      <c r="C387" s="2"/>
      <c r="D387" s="2">
        <v>3</v>
      </c>
      <c r="E387" s="2">
        <v>75</v>
      </c>
      <c r="F387" s="2">
        <v>5</v>
      </c>
      <c r="G387" s="2">
        <v>2</v>
      </c>
      <c r="H387" s="2"/>
      <c r="I387" s="2"/>
      <c r="J387" s="2"/>
      <c r="K387" s="2">
        <v>1</v>
      </c>
      <c r="L387" s="2"/>
      <c r="M387" s="2"/>
      <c r="N387" s="2"/>
      <c r="O387" s="2">
        <v>1</v>
      </c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>
        <v>1</v>
      </c>
      <c r="AC387" s="2"/>
      <c r="AD387" s="2"/>
      <c r="AE387" s="2"/>
      <c r="AF387" s="2"/>
      <c r="AG387" s="2"/>
      <c r="AH387" s="6">
        <f t="shared" si="7"/>
        <v>88</v>
      </c>
    </row>
    <row r="388" spans="1:34" ht="12.75">
      <c r="A388" s="21" t="s">
        <v>114</v>
      </c>
      <c r="B388" s="2">
        <v>1</v>
      </c>
      <c r="C388" s="2"/>
      <c r="D388" s="2">
        <v>1</v>
      </c>
      <c r="E388" s="3">
        <v>13</v>
      </c>
      <c r="F388" s="2"/>
      <c r="G388" s="2">
        <v>1</v>
      </c>
      <c r="H388" s="2">
        <v>1</v>
      </c>
      <c r="I388" s="2"/>
      <c r="J388" s="2"/>
      <c r="K388" s="2"/>
      <c r="L388" s="2"/>
      <c r="M388" s="2"/>
      <c r="N388" s="2"/>
      <c r="O388" s="2">
        <v>1</v>
      </c>
      <c r="P388" s="2">
        <v>1</v>
      </c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6">
        <f t="shared" si="7"/>
        <v>19</v>
      </c>
    </row>
    <row r="389" spans="1:34" ht="12.75">
      <c r="A389" s="21" t="s">
        <v>115</v>
      </c>
      <c r="B389" s="2"/>
      <c r="C389" s="2"/>
      <c r="D389" s="3"/>
      <c r="E389" s="2">
        <v>10</v>
      </c>
      <c r="F389" s="3"/>
      <c r="G389" s="3">
        <v>5</v>
      </c>
      <c r="H389" s="3"/>
      <c r="I389" s="3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>
        <v>3</v>
      </c>
      <c r="AC389" s="2"/>
      <c r="AD389" s="2"/>
      <c r="AE389" s="2"/>
      <c r="AF389" s="2"/>
      <c r="AG389" s="2"/>
      <c r="AH389" s="6">
        <f t="shared" si="7"/>
        <v>18</v>
      </c>
    </row>
    <row r="390" spans="1:34" ht="12.75">
      <c r="A390" s="21" t="s">
        <v>116</v>
      </c>
      <c r="B390" s="2"/>
      <c r="C390" s="2"/>
      <c r="D390" s="2">
        <v>1</v>
      </c>
      <c r="E390" s="2">
        <v>15</v>
      </c>
      <c r="F390" s="2">
        <v>1</v>
      </c>
      <c r="G390" s="2">
        <v>1</v>
      </c>
      <c r="H390" s="2"/>
      <c r="I390" s="2"/>
      <c r="J390" s="2"/>
      <c r="K390" s="2"/>
      <c r="L390" s="2"/>
      <c r="M390" s="2"/>
      <c r="N390" s="2">
        <v>1</v>
      </c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6">
        <f t="shared" si="7"/>
        <v>19</v>
      </c>
    </row>
    <row r="391" spans="1:34" ht="12.75">
      <c r="A391" s="21" t="s">
        <v>117</v>
      </c>
      <c r="B391" s="2">
        <v>1</v>
      </c>
      <c r="C391" s="2"/>
      <c r="D391" s="2">
        <v>12</v>
      </c>
      <c r="E391" s="2">
        <v>140</v>
      </c>
      <c r="F391" s="2">
        <v>1</v>
      </c>
      <c r="G391" s="2">
        <v>14</v>
      </c>
      <c r="H391" s="2">
        <v>3</v>
      </c>
      <c r="I391" s="2"/>
      <c r="J391" s="2"/>
      <c r="K391" s="2">
        <v>2</v>
      </c>
      <c r="L391" s="2">
        <v>2</v>
      </c>
      <c r="M391" s="2">
        <v>1</v>
      </c>
      <c r="N391" s="2">
        <v>1</v>
      </c>
      <c r="O391" s="2">
        <v>2</v>
      </c>
      <c r="P391" s="2">
        <v>2</v>
      </c>
      <c r="Q391" s="2">
        <v>1</v>
      </c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>
        <v>2</v>
      </c>
      <c r="AC391" s="2"/>
      <c r="AD391" s="2"/>
      <c r="AE391" s="2"/>
      <c r="AF391" s="2"/>
      <c r="AG391" s="2"/>
      <c r="AH391" s="6">
        <f t="shared" si="7"/>
        <v>184</v>
      </c>
    </row>
    <row r="392" spans="1:34" ht="12.75">
      <c r="A392" s="21" t="s">
        <v>118</v>
      </c>
      <c r="B392" s="2"/>
      <c r="C392" s="2"/>
      <c r="D392" s="2">
        <v>10</v>
      </c>
      <c r="E392" s="2">
        <v>39</v>
      </c>
      <c r="F392" s="2"/>
      <c r="G392" s="2">
        <v>31</v>
      </c>
      <c r="H392" s="2">
        <v>8</v>
      </c>
      <c r="I392" s="2"/>
      <c r="J392" s="2"/>
      <c r="K392" s="2">
        <v>1</v>
      </c>
      <c r="L392" s="2"/>
      <c r="M392" s="2">
        <v>2</v>
      </c>
      <c r="N392" s="2">
        <v>1</v>
      </c>
      <c r="O392" s="2">
        <v>1</v>
      </c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>
        <v>1</v>
      </c>
      <c r="AC392" s="2"/>
      <c r="AD392" s="2"/>
      <c r="AE392" s="2"/>
      <c r="AF392" s="2"/>
      <c r="AG392" s="2"/>
      <c r="AH392" s="6">
        <f t="shared" si="7"/>
        <v>94</v>
      </c>
    </row>
    <row r="393" spans="1:34" ht="12.75">
      <c r="A393" s="21" t="s">
        <v>119</v>
      </c>
      <c r="B393" s="2">
        <v>1</v>
      </c>
      <c r="C393" s="2"/>
      <c r="D393" s="2">
        <v>3</v>
      </c>
      <c r="E393" s="2">
        <v>20</v>
      </c>
      <c r="F393" s="2"/>
      <c r="G393" s="2">
        <v>9</v>
      </c>
      <c r="H393" s="2">
        <v>7</v>
      </c>
      <c r="I393" s="2"/>
      <c r="J393" s="2"/>
      <c r="K393" s="2"/>
      <c r="L393" s="2"/>
      <c r="M393" s="2"/>
      <c r="N393" s="2"/>
      <c r="O393" s="2">
        <v>1</v>
      </c>
      <c r="P393" s="2">
        <v>1</v>
      </c>
      <c r="Q393" s="2">
        <v>1</v>
      </c>
      <c r="R393" s="2"/>
      <c r="S393" s="2"/>
      <c r="T393" s="2"/>
      <c r="U393" s="2"/>
      <c r="V393" s="2"/>
      <c r="W393" s="2">
        <v>2</v>
      </c>
      <c r="X393" s="2"/>
      <c r="Y393" s="2"/>
      <c r="Z393" s="2">
        <v>1</v>
      </c>
      <c r="AA393" s="2"/>
      <c r="AB393" s="2"/>
      <c r="AC393" s="2"/>
      <c r="AD393" s="2"/>
      <c r="AE393" s="2"/>
      <c r="AF393" s="2"/>
      <c r="AG393" s="2"/>
      <c r="AH393" s="6">
        <f t="shared" si="7"/>
        <v>46</v>
      </c>
    </row>
    <row r="394" spans="1:34" ht="12.75">
      <c r="A394" s="21" t="s">
        <v>120</v>
      </c>
      <c r="B394" s="3"/>
      <c r="C394" s="3"/>
      <c r="D394" s="3">
        <v>3</v>
      </c>
      <c r="E394" s="3">
        <v>86</v>
      </c>
      <c r="F394" s="3"/>
      <c r="G394" s="3"/>
      <c r="H394" s="3">
        <v>6</v>
      </c>
      <c r="I394" s="3"/>
      <c r="J394" s="2"/>
      <c r="K394" s="2"/>
      <c r="L394" s="2"/>
      <c r="M394" s="2"/>
      <c r="N394" s="2"/>
      <c r="O394" s="2"/>
      <c r="P394" s="3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6">
        <f t="shared" si="7"/>
        <v>95</v>
      </c>
    </row>
    <row r="395" spans="1:34" ht="12.75">
      <c r="A395" s="21" t="s">
        <v>121</v>
      </c>
      <c r="B395" s="2">
        <v>1</v>
      </c>
      <c r="C395" s="2"/>
      <c r="D395" s="2"/>
      <c r="E395" s="2">
        <v>16</v>
      </c>
      <c r="F395" s="2"/>
      <c r="G395" s="2">
        <v>1</v>
      </c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>
        <v>1</v>
      </c>
      <c r="S395" s="2"/>
      <c r="T395" s="2"/>
      <c r="U395" s="2"/>
      <c r="V395" s="2"/>
      <c r="W395" s="2"/>
      <c r="X395" s="2"/>
      <c r="Y395" s="2"/>
      <c r="Z395" s="2"/>
      <c r="AA395" s="2">
        <v>1</v>
      </c>
      <c r="AB395" s="2"/>
      <c r="AC395" s="2"/>
      <c r="AD395" s="2"/>
      <c r="AE395" s="2"/>
      <c r="AF395" s="2"/>
      <c r="AG395" s="2"/>
      <c r="AH395" s="6">
        <f t="shared" si="7"/>
        <v>20</v>
      </c>
    </row>
    <row r="396" spans="1:34" ht="12.75">
      <c r="A396" s="21" t="s">
        <v>122</v>
      </c>
      <c r="B396" s="2"/>
      <c r="C396" s="2"/>
      <c r="D396" s="2">
        <v>3</v>
      </c>
      <c r="E396" s="2">
        <v>35</v>
      </c>
      <c r="F396" s="2"/>
      <c r="G396" s="2">
        <v>2</v>
      </c>
      <c r="H396" s="2">
        <v>2</v>
      </c>
      <c r="I396" s="2"/>
      <c r="J396" s="2"/>
      <c r="K396" s="2"/>
      <c r="L396" s="2"/>
      <c r="M396" s="2"/>
      <c r="N396" s="2"/>
      <c r="O396" s="2"/>
      <c r="P396" s="2">
        <v>3</v>
      </c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6">
        <f t="shared" si="7"/>
        <v>45</v>
      </c>
    </row>
    <row r="397" spans="1:34" ht="12.75">
      <c r="A397" s="21" t="s">
        <v>123</v>
      </c>
      <c r="B397" s="2"/>
      <c r="C397" s="2"/>
      <c r="D397" s="2"/>
      <c r="E397" s="2">
        <v>20</v>
      </c>
      <c r="F397" s="2"/>
      <c r="G397" s="2">
        <v>1</v>
      </c>
      <c r="H397" s="2"/>
      <c r="I397" s="2"/>
      <c r="J397" s="2"/>
      <c r="K397" s="2"/>
      <c r="L397" s="2"/>
      <c r="M397" s="2"/>
      <c r="N397" s="2">
        <v>1</v>
      </c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>
        <v>1</v>
      </c>
      <c r="AB397" s="2">
        <v>1</v>
      </c>
      <c r="AC397" s="2"/>
      <c r="AD397" s="2"/>
      <c r="AE397" s="2"/>
      <c r="AF397" s="2"/>
      <c r="AG397" s="2"/>
      <c r="AH397" s="6">
        <f t="shared" si="7"/>
        <v>24</v>
      </c>
    </row>
    <row r="398" spans="1:34" ht="12.75">
      <c r="A398" s="21" t="s">
        <v>124</v>
      </c>
      <c r="B398" s="2"/>
      <c r="C398" s="2"/>
      <c r="D398" s="2">
        <v>1</v>
      </c>
      <c r="E398" s="3">
        <v>32</v>
      </c>
      <c r="F398" s="2"/>
      <c r="G398" s="3">
        <v>1</v>
      </c>
      <c r="H398" s="3"/>
      <c r="I398" s="3"/>
      <c r="J398" s="2"/>
      <c r="K398" s="2"/>
      <c r="L398" s="2"/>
      <c r="M398" s="2"/>
      <c r="N398" s="2"/>
      <c r="O398" s="2"/>
      <c r="P398" s="3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6">
        <f t="shared" si="7"/>
        <v>34</v>
      </c>
    </row>
    <row r="399" spans="1:34" ht="12.75">
      <c r="A399" s="21" t="s">
        <v>125</v>
      </c>
      <c r="B399" s="2"/>
      <c r="C399" s="2"/>
      <c r="D399" s="2">
        <v>8</v>
      </c>
      <c r="E399" s="2">
        <v>62</v>
      </c>
      <c r="F399" s="2"/>
      <c r="G399" s="2"/>
      <c r="H399" s="2">
        <v>2</v>
      </c>
      <c r="I399" s="2"/>
      <c r="J399" s="2"/>
      <c r="K399" s="2"/>
      <c r="L399" s="2"/>
      <c r="M399" s="2"/>
      <c r="N399" s="2"/>
      <c r="O399" s="2"/>
      <c r="P399" s="2">
        <v>4</v>
      </c>
      <c r="Q399" s="2">
        <v>1</v>
      </c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6">
        <f t="shared" si="7"/>
        <v>77</v>
      </c>
    </row>
    <row r="400" spans="1:34" ht="12.75">
      <c r="A400" s="21" t="s">
        <v>126</v>
      </c>
      <c r="B400" s="2"/>
      <c r="C400" s="2"/>
      <c r="D400" s="2">
        <v>3</v>
      </c>
      <c r="E400" s="2">
        <v>80</v>
      </c>
      <c r="F400" s="2"/>
      <c r="G400" s="2">
        <v>4</v>
      </c>
      <c r="H400" s="2">
        <v>11</v>
      </c>
      <c r="I400" s="2"/>
      <c r="J400" s="2"/>
      <c r="K400" s="2"/>
      <c r="L400" s="2"/>
      <c r="M400" s="2"/>
      <c r="N400" s="2"/>
      <c r="O400" s="2"/>
      <c r="P400" s="2">
        <v>2</v>
      </c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>
        <v>1</v>
      </c>
      <c r="AB400" s="2"/>
      <c r="AC400" s="2"/>
      <c r="AD400" s="2"/>
      <c r="AE400" s="2"/>
      <c r="AF400" s="2">
        <v>1</v>
      </c>
      <c r="AG400" s="2"/>
      <c r="AH400" s="6">
        <f t="shared" si="7"/>
        <v>102</v>
      </c>
    </row>
    <row r="401" spans="1:34" ht="12.75">
      <c r="A401" s="21" t="s">
        <v>127</v>
      </c>
      <c r="B401" s="2"/>
      <c r="C401" s="2"/>
      <c r="D401" s="2">
        <v>3</v>
      </c>
      <c r="E401" s="2">
        <v>29</v>
      </c>
      <c r="F401" s="2"/>
      <c r="G401" s="2">
        <v>5</v>
      </c>
      <c r="H401" s="2">
        <v>2</v>
      </c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>
        <v>1</v>
      </c>
      <c r="AG401" s="2"/>
      <c r="AH401" s="6">
        <f t="shared" si="7"/>
        <v>40</v>
      </c>
    </row>
    <row r="402" spans="1:34" ht="12.75">
      <c r="A402" s="21" t="s">
        <v>128</v>
      </c>
      <c r="B402" s="2"/>
      <c r="C402" s="2">
        <v>2</v>
      </c>
      <c r="D402" s="2">
        <v>4</v>
      </c>
      <c r="E402" s="2">
        <v>32</v>
      </c>
      <c r="F402" s="2"/>
      <c r="G402" s="2">
        <v>1</v>
      </c>
      <c r="H402" s="2"/>
      <c r="I402" s="2"/>
      <c r="J402" s="2"/>
      <c r="K402" s="2"/>
      <c r="L402" s="2"/>
      <c r="M402" s="2"/>
      <c r="N402" s="2"/>
      <c r="O402" s="2"/>
      <c r="P402" s="2">
        <v>4</v>
      </c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>
        <v>1</v>
      </c>
      <c r="AC402" s="2"/>
      <c r="AD402" s="2"/>
      <c r="AE402" s="2"/>
      <c r="AF402" s="2"/>
      <c r="AG402" s="2"/>
      <c r="AH402" s="6">
        <f t="shared" si="7"/>
        <v>44</v>
      </c>
    </row>
    <row r="403" spans="1:34" ht="12.75">
      <c r="A403" s="21" t="s">
        <v>129</v>
      </c>
      <c r="B403" s="2"/>
      <c r="C403" s="2"/>
      <c r="D403" s="2">
        <v>4</v>
      </c>
      <c r="E403" s="2">
        <v>58</v>
      </c>
      <c r="F403" s="2">
        <v>1</v>
      </c>
      <c r="G403" s="2">
        <v>5</v>
      </c>
      <c r="H403" s="2"/>
      <c r="I403" s="2"/>
      <c r="J403" s="2"/>
      <c r="K403" s="2">
        <v>1</v>
      </c>
      <c r="L403" s="2"/>
      <c r="M403" s="2"/>
      <c r="N403" s="2">
        <v>1</v>
      </c>
      <c r="O403" s="2"/>
      <c r="P403" s="2">
        <v>3</v>
      </c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6">
        <f t="shared" si="7"/>
        <v>73</v>
      </c>
    </row>
    <row r="404" spans="1:34" ht="12.75">
      <c r="A404" s="21" t="s">
        <v>130</v>
      </c>
      <c r="B404" s="2">
        <v>1</v>
      </c>
      <c r="C404" s="2"/>
      <c r="D404" s="2">
        <v>1</v>
      </c>
      <c r="E404" s="2">
        <v>17</v>
      </c>
      <c r="F404" s="2"/>
      <c r="G404" s="2"/>
      <c r="H404" s="2">
        <v>1</v>
      </c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6">
        <f t="shared" si="7"/>
        <v>20</v>
      </c>
    </row>
    <row r="405" spans="1:34" ht="12.75">
      <c r="A405" s="21" t="s">
        <v>131</v>
      </c>
      <c r="B405" s="2"/>
      <c r="C405" s="2"/>
      <c r="D405" s="3">
        <v>5</v>
      </c>
      <c r="E405" s="3">
        <v>31</v>
      </c>
      <c r="F405" s="3">
        <v>1</v>
      </c>
      <c r="G405" s="3">
        <v>5</v>
      </c>
      <c r="H405" s="3">
        <v>3</v>
      </c>
      <c r="I405" s="3"/>
      <c r="J405" s="2"/>
      <c r="K405" s="2"/>
      <c r="L405" s="2"/>
      <c r="M405" s="2"/>
      <c r="N405" s="2"/>
      <c r="O405" s="2">
        <v>1</v>
      </c>
      <c r="P405" s="3">
        <v>4</v>
      </c>
      <c r="Q405" s="2">
        <v>2</v>
      </c>
      <c r="R405" s="2">
        <v>1</v>
      </c>
      <c r="S405" s="2"/>
      <c r="T405" s="2"/>
      <c r="U405" s="2"/>
      <c r="V405" s="2"/>
      <c r="W405" s="2"/>
      <c r="X405" s="2"/>
      <c r="Y405" s="2"/>
      <c r="Z405" s="2"/>
      <c r="AA405" s="2"/>
      <c r="AB405" s="2">
        <v>6</v>
      </c>
      <c r="AC405" s="2"/>
      <c r="AD405" s="2"/>
      <c r="AE405" s="2"/>
      <c r="AF405" s="2"/>
      <c r="AG405" s="2"/>
      <c r="AH405" s="6">
        <f t="shared" si="7"/>
        <v>59</v>
      </c>
    </row>
    <row r="406" spans="1:34" ht="12.75">
      <c r="A406" s="21" t="s">
        <v>132</v>
      </c>
      <c r="B406" s="2"/>
      <c r="C406" s="2"/>
      <c r="D406" s="2"/>
      <c r="E406" s="2">
        <v>5</v>
      </c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>
        <v>2</v>
      </c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6">
        <f t="shared" si="7"/>
        <v>7</v>
      </c>
    </row>
    <row r="407" spans="1:34" ht="12.75">
      <c r="A407" s="21" t="s">
        <v>133</v>
      </c>
      <c r="B407" s="2"/>
      <c r="C407" s="2"/>
      <c r="D407" s="2"/>
      <c r="E407" s="3">
        <v>39</v>
      </c>
      <c r="F407" s="2"/>
      <c r="G407" s="2"/>
      <c r="H407" s="3">
        <v>1</v>
      </c>
      <c r="I407" s="3"/>
      <c r="J407" s="2"/>
      <c r="K407" s="2"/>
      <c r="L407" s="2"/>
      <c r="M407" s="2"/>
      <c r="N407" s="2"/>
      <c r="O407" s="2"/>
      <c r="P407" s="2"/>
      <c r="Q407" s="2"/>
      <c r="R407" s="2"/>
      <c r="S407" s="2">
        <v>1</v>
      </c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6">
        <f t="shared" si="7"/>
        <v>41</v>
      </c>
    </row>
    <row r="408" spans="1:34" ht="12.75">
      <c r="A408" s="21" t="s">
        <v>134</v>
      </c>
      <c r="B408" s="2">
        <v>1</v>
      </c>
      <c r="C408" s="2"/>
      <c r="D408" s="2">
        <v>5</v>
      </c>
      <c r="E408" s="2">
        <v>38</v>
      </c>
      <c r="F408" s="2"/>
      <c r="G408" s="2">
        <v>1</v>
      </c>
      <c r="H408" s="2"/>
      <c r="I408" s="2"/>
      <c r="J408" s="2"/>
      <c r="K408" s="2"/>
      <c r="L408" s="2"/>
      <c r="M408" s="2"/>
      <c r="N408" s="2"/>
      <c r="O408" s="2"/>
      <c r="P408" s="2">
        <v>1</v>
      </c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>
        <v>1</v>
      </c>
      <c r="AB408" s="2"/>
      <c r="AC408" s="2"/>
      <c r="AD408" s="2"/>
      <c r="AE408" s="2"/>
      <c r="AF408" s="2"/>
      <c r="AG408" s="2"/>
      <c r="AH408" s="6">
        <f t="shared" si="7"/>
        <v>47</v>
      </c>
    </row>
    <row r="409" spans="1:34" ht="12.75">
      <c r="A409" s="21" t="s">
        <v>135</v>
      </c>
      <c r="B409" s="2"/>
      <c r="C409" s="2"/>
      <c r="D409" s="2"/>
      <c r="E409" s="2">
        <v>11</v>
      </c>
      <c r="F409" s="2"/>
      <c r="G409" s="2">
        <v>1</v>
      </c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6">
        <f t="shared" si="7"/>
        <v>12</v>
      </c>
    </row>
    <row r="410" spans="1:34" ht="12.75">
      <c r="A410" s="21" t="s">
        <v>136</v>
      </c>
      <c r="B410" s="2"/>
      <c r="C410" s="2"/>
      <c r="D410" s="3"/>
      <c r="E410" s="3">
        <v>2</v>
      </c>
      <c r="F410" s="3"/>
      <c r="G410" s="3">
        <v>1</v>
      </c>
      <c r="H410" s="3"/>
      <c r="I410" s="3"/>
      <c r="J410" s="2"/>
      <c r="K410" s="2"/>
      <c r="L410" s="2"/>
      <c r="M410" s="3"/>
      <c r="N410" s="2"/>
      <c r="O410" s="3"/>
      <c r="P410" s="3"/>
      <c r="Q410" s="2"/>
      <c r="R410" s="2"/>
      <c r="S410" s="2"/>
      <c r="T410" s="2"/>
      <c r="U410" s="2"/>
      <c r="V410" s="2"/>
      <c r="W410" s="3"/>
      <c r="X410" s="2"/>
      <c r="Y410" s="3"/>
      <c r="Z410" s="2"/>
      <c r="AA410" s="2"/>
      <c r="AB410" s="2"/>
      <c r="AC410" s="2"/>
      <c r="AD410" s="2"/>
      <c r="AE410" s="2"/>
      <c r="AF410" s="2"/>
      <c r="AG410" s="2"/>
      <c r="AH410" s="6">
        <f t="shared" si="7"/>
        <v>3</v>
      </c>
    </row>
    <row r="411" spans="1:34" ht="12.75">
      <c r="A411" s="21" t="s">
        <v>137</v>
      </c>
      <c r="B411" s="2"/>
      <c r="C411" s="2"/>
      <c r="D411" s="2"/>
      <c r="E411" s="2">
        <v>5</v>
      </c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6">
        <f t="shared" si="7"/>
        <v>5</v>
      </c>
    </row>
    <row r="412" spans="1:34" ht="12.75">
      <c r="A412" s="21" t="s">
        <v>138</v>
      </c>
      <c r="B412" s="2"/>
      <c r="C412" s="2"/>
      <c r="D412" s="2"/>
      <c r="E412" s="2">
        <v>15</v>
      </c>
      <c r="F412" s="2"/>
      <c r="G412" s="2">
        <v>1</v>
      </c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6">
        <f t="shared" si="7"/>
        <v>16</v>
      </c>
    </row>
    <row r="413" spans="1:34" ht="12.75">
      <c r="A413" s="21" t="s">
        <v>139</v>
      </c>
      <c r="B413" s="2"/>
      <c r="C413" s="2"/>
      <c r="D413" s="2"/>
      <c r="E413" s="2">
        <v>8</v>
      </c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6">
        <f t="shared" si="7"/>
        <v>8</v>
      </c>
    </row>
    <row r="414" spans="1:34" ht="12.75">
      <c r="A414" s="21" t="s">
        <v>140</v>
      </c>
      <c r="B414" s="2"/>
      <c r="C414" s="2"/>
      <c r="D414" s="3"/>
      <c r="E414" s="3">
        <v>2</v>
      </c>
      <c r="F414" s="3"/>
      <c r="G414" s="3"/>
      <c r="H414" s="3"/>
      <c r="I414" s="3"/>
      <c r="J414" s="2"/>
      <c r="K414" s="2"/>
      <c r="L414" s="2"/>
      <c r="M414" s="3"/>
      <c r="N414" s="2"/>
      <c r="O414" s="3"/>
      <c r="P414" s="3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6">
        <f t="shared" si="7"/>
        <v>2</v>
      </c>
    </row>
    <row r="415" spans="1:34" ht="12.75">
      <c r="A415" s="21" t="s">
        <v>141</v>
      </c>
      <c r="B415" s="2"/>
      <c r="C415" s="2"/>
      <c r="D415" s="2">
        <v>1</v>
      </c>
      <c r="E415" s="2">
        <v>9</v>
      </c>
      <c r="F415" s="2"/>
      <c r="G415" s="2"/>
      <c r="H415" s="2">
        <v>1</v>
      </c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6">
        <f t="shared" si="7"/>
        <v>11</v>
      </c>
    </row>
    <row r="416" spans="1:34" ht="12.75">
      <c r="A416" s="21" t="s">
        <v>142</v>
      </c>
      <c r="B416" s="2"/>
      <c r="C416" s="2"/>
      <c r="D416" s="2"/>
      <c r="E416" s="2">
        <v>3</v>
      </c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6">
        <f t="shared" si="7"/>
        <v>3</v>
      </c>
    </row>
    <row r="417" spans="1:34" ht="12.75">
      <c r="A417" s="21" t="s">
        <v>143</v>
      </c>
      <c r="B417" s="2"/>
      <c r="C417" s="2"/>
      <c r="D417" s="2"/>
      <c r="E417" s="2">
        <v>23</v>
      </c>
      <c r="F417" s="3"/>
      <c r="G417" s="2"/>
      <c r="H417" s="2">
        <v>1</v>
      </c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6">
        <f t="shared" si="7"/>
        <v>24</v>
      </c>
    </row>
    <row r="418" spans="1:34" ht="12.75">
      <c r="A418" s="21" t="s">
        <v>144</v>
      </c>
      <c r="B418" s="2"/>
      <c r="C418" s="2"/>
      <c r="D418" s="2"/>
      <c r="E418" s="2">
        <v>114</v>
      </c>
      <c r="F418" s="2">
        <v>6</v>
      </c>
      <c r="G418" s="2"/>
      <c r="H418" s="2">
        <v>1</v>
      </c>
      <c r="I418" s="2"/>
      <c r="J418" s="2"/>
      <c r="K418" s="2"/>
      <c r="L418" s="2"/>
      <c r="M418" s="2"/>
      <c r="N418" s="2"/>
      <c r="O418" s="2">
        <v>1</v>
      </c>
      <c r="P418" s="2">
        <v>4</v>
      </c>
      <c r="Q418" s="2">
        <v>1</v>
      </c>
      <c r="R418" s="2"/>
      <c r="S418" s="2"/>
      <c r="T418" s="2"/>
      <c r="U418" s="2"/>
      <c r="V418" s="2"/>
      <c r="W418" s="2"/>
      <c r="X418" s="2"/>
      <c r="Y418" s="2"/>
      <c r="Z418" s="2"/>
      <c r="AA418" s="2">
        <v>1</v>
      </c>
      <c r="AB418" s="2"/>
      <c r="AC418" s="2"/>
      <c r="AD418" s="2"/>
      <c r="AE418" s="2"/>
      <c r="AF418" s="2"/>
      <c r="AG418" s="2"/>
      <c r="AH418" s="6">
        <f t="shared" si="7"/>
        <v>128</v>
      </c>
    </row>
    <row r="419" spans="1:34" ht="12.75">
      <c r="A419" s="21" t="s">
        <v>145</v>
      </c>
      <c r="B419" s="2"/>
      <c r="C419" s="2"/>
      <c r="D419" s="2">
        <v>8</v>
      </c>
      <c r="E419" s="2">
        <v>9</v>
      </c>
      <c r="F419" s="2">
        <v>1</v>
      </c>
      <c r="G419" s="2"/>
      <c r="H419" s="2">
        <v>3</v>
      </c>
      <c r="I419" s="2"/>
      <c r="J419" s="2"/>
      <c r="K419" s="2"/>
      <c r="L419" s="2"/>
      <c r="M419" s="2"/>
      <c r="N419" s="2"/>
      <c r="O419" s="2"/>
      <c r="P419" s="2">
        <v>1</v>
      </c>
      <c r="Q419" s="2"/>
      <c r="R419" s="2"/>
      <c r="S419" s="2"/>
      <c r="T419" s="2"/>
      <c r="U419" s="2"/>
      <c r="V419" s="2"/>
      <c r="W419" s="2"/>
      <c r="X419" s="2"/>
      <c r="Y419" s="2">
        <v>1</v>
      </c>
      <c r="Z419" s="2"/>
      <c r="AA419" s="2">
        <v>1</v>
      </c>
      <c r="AB419" s="2"/>
      <c r="AC419" s="2"/>
      <c r="AD419" s="2"/>
      <c r="AE419" s="2"/>
      <c r="AF419" s="2"/>
      <c r="AG419" s="2"/>
      <c r="AH419" s="6">
        <f t="shared" si="7"/>
        <v>24</v>
      </c>
    </row>
    <row r="420" spans="1:34" ht="12.75">
      <c r="A420" s="21" t="s">
        <v>146</v>
      </c>
      <c r="B420" s="2"/>
      <c r="C420" s="2"/>
      <c r="D420" s="2">
        <v>1</v>
      </c>
      <c r="E420" s="2">
        <v>7</v>
      </c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>
        <v>1</v>
      </c>
      <c r="AB420" s="2"/>
      <c r="AC420" s="2"/>
      <c r="AD420" s="2"/>
      <c r="AE420" s="2"/>
      <c r="AF420" s="2"/>
      <c r="AG420" s="2"/>
      <c r="AH420" s="6">
        <f t="shared" si="7"/>
        <v>9</v>
      </c>
    </row>
    <row r="421" spans="1:34" ht="12.75">
      <c r="A421" s="21" t="s">
        <v>147</v>
      </c>
      <c r="B421" s="2">
        <v>1</v>
      </c>
      <c r="C421" s="2"/>
      <c r="D421" s="2">
        <v>16</v>
      </c>
      <c r="E421" s="2">
        <v>201</v>
      </c>
      <c r="F421" s="2"/>
      <c r="G421" s="2">
        <v>2</v>
      </c>
      <c r="H421" s="2"/>
      <c r="I421" s="2"/>
      <c r="J421" s="2"/>
      <c r="K421" s="2"/>
      <c r="L421" s="2">
        <v>1</v>
      </c>
      <c r="M421" s="2">
        <v>1</v>
      </c>
      <c r="N421" s="2"/>
      <c r="O421" s="2">
        <v>14</v>
      </c>
      <c r="P421" s="2">
        <v>12</v>
      </c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>
        <v>4</v>
      </c>
      <c r="AB421" s="2">
        <v>1</v>
      </c>
      <c r="AC421" s="2"/>
      <c r="AD421" s="2"/>
      <c r="AE421" s="2"/>
      <c r="AF421" s="2"/>
      <c r="AG421" s="2"/>
      <c r="AH421" s="6">
        <f t="shared" si="7"/>
        <v>253</v>
      </c>
    </row>
    <row r="422" spans="1:34" ht="12.75">
      <c r="A422" s="21" t="s">
        <v>148</v>
      </c>
      <c r="B422" s="2"/>
      <c r="C422" s="2"/>
      <c r="D422" s="2">
        <v>1</v>
      </c>
      <c r="E422" s="2">
        <v>62</v>
      </c>
      <c r="F422" s="2">
        <v>1</v>
      </c>
      <c r="G422" s="3">
        <v>2</v>
      </c>
      <c r="H422" s="3">
        <v>1</v>
      </c>
      <c r="I422" s="3"/>
      <c r="J422" s="2"/>
      <c r="K422" s="2"/>
      <c r="L422" s="2"/>
      <c r="M422" s="2">
        <v>1</v>
      </c>
      <c r="N422" s="2"/>
      <c r="O422" s="2"/>
      <c r="P422" s="2">
        <v>2</v>
      </c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6">
        <f t="shared" si="7"/>
        <v>70</v>
      </c>
    </row>
    <row r="423" spans="1:34" ht="12.75">
      <c r="A423" s="21" t="s">
        <v>149</v>
      </c>
      <c r="B423" s="2"/>
      <c r="C423" s="2"/>
      <c r="D423" s="2"/>
      <c r="E423" s="2">
        <v>20</v>
      </c>
      <c r="F423" s="2"/>
      <c r="G423" s="2"/>
      <c r="H423" s="2">
        <v>1</v>
      </c>
      <c r="I423" s="2"/>
      <c r="J423" s="2"/>
      <c r="K423" s="2"/>
      <c r="L423" s="2"/>
      <c r="M423" s="2"/>
      <c r="N423" s="2"/>
      <c r="O423" s="2"/>
      <c r="P423" s="2">
        <v>3</v>
      </c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6">
        <f t="shared" si="7"/>
        <v>24</v>
      </c>
    </row>
    <row r="424" spans="1:34" ht="12.75">
      <c r="A424" s="21" t="s">
        <v>150</v>
      </c>
      <c r="B424" s="2"/>
      <c r="C424" s="2"/>
      <c r="D424" s="2"/>
      <c r="E424" s="3">
        <v>32</v>
      </c>
      <c r="F424" s="2">
        <v>1</v>
      </c>
      <c r="G424" s="3"/>
      <c r="H424" s="2"/>
      <c r="I424" s="2"/>
      <c r="J424" s="2"/>
      <c r="K424" s="2"/>
      <c r="L424" s="2"/>
      <c r="M424" s="2"/>
      <c r="N424" s="3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6">
        <f t="shared" si="7"/>
        <v>33</v>
      </c>
    </row>
    <row r="425" spans="1:34" ht="12.75">
      <c r="A425" s="21" t="s">
        <v>151</v>
      </c>
      <c r="B425" s="2"/>
      <c r="C425" s="2"/>
      <c r="D425" s="2">
        <v>3</v>
      </c>
      <c r="E425" s="2">
        <v>16</v>
      </c>
      <c r="F425" s="2"/>
      <c r="G425" s="2"/>
      <c r="H425" s="2"/>
      <c r="I425" s="2"/>
      <c r="J425" s="2"/>
      <c r="K425" s="2"/>
      <c r="L425" s="2"/>
      <c r="M425" s="2">
        <v>1</v>
      </c>
      <c r="N425" s="2"/>
      <c r="O425" s="2">
        <v>2</v>
      </c>
      <c r="P425" s="2">
        <v>4</v>
      </c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6">
        <f t="shared" si="7"/>
        <v>26</v>
      </c>
    </row>
    <row r="426" spans="1:34" ht="12.75">
      <c r="A426" s="21" t="s">
        <v>152</v>
      </c>
      <c r="B426" s="2"/>
      <c r="C426" s="2"/>
      <c r="D426" s="2"/>
      <c r="E426" s="2">
        <v>37</v>
      </c>
      <c r="F426" s="2">
        <v>1</v>
      </c>
      <c r="G426" s="2">
        <v>1</v>
      </c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6">
        <f t="shared" si="7"/>
        <v>39</v>
      </c>
    </row>
    <row r="427" spans="1:34" ht="12.75">
      <c r="A427" s="21" t="s">
        <v>153</v>
      </c>
      <c r="B427" s="2"/>
      <c r="C427" s="2"/>
      <c r="D427" s="2">
        <v>1</v>
      </c>
      <c r="E427" s="2">
        <v>4</v>
      </c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>
        <v>2</v>
      </c>
      <c r="Q427" s="2"/>
      <c r="R427" s="2"/>
      <c r="S427" s="2">
        <v>1</v>
      </c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6">
        <f t="shared" si="7"/>
        <v>8</v>
      </c>
    </row>
    <row r="428" spans="1:34" ht="12.75">
      <c r="A428" s="21" t="s">
        <v>154</v>
      </c>
      <c r="B428" s="2"/>
      <c r="C428" s="2"/>
      <c r="D428" s="2">
        <v>2</v>
      </c>
      <c r="E428" s="2">
        <v>4</v>
      </c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6">
        <f t="shared" si="7"/>
        <v>6</v>
      </c>
    </row>
    <row r="429" spans="1:34" ht="12.75">
      <c r="A429" s="21" t="s">
        <v>155</v>
      </c>
      <c r="B429" s="2"/>
      <c r="C429" s="2"/>
      <c r="D429" s="2">
        <v>3</v>
      </c>
      <c r="E429" s="2">
        <v>100</v>
      </c>
      <c r="F429" s="2"/>
      <c r="G429" s="2">
        <v>3</v>
      </c>
      <c r="H429" s="2">
        <v>2</v>
      </c>
      <c r="I429" s="2"/>
      <c r="J429" s="2"/>
      <c r="K429" s="2"/>
      <c r="L429" s="2"/>
      <c r="M429" s="2">
        <v>1</v>
      </c>
      <c r="N429" s="2"/>
      <c r="O429" s="2">
        <v>4</v>
      </c>
      <c r="P429" s="2">
        <v>3</v>
      </c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>
        <v>1</v>
      </c>
      <c r="AB429" s="2"/>
      <c r="AC429" s="2"/>
      <c r="AD429" s="2"/>
      <c r="AE429" s="2"/>
      <c r="AF429" s="2"/>
      <c r="AG429" s="2"/>
      <c r="AH429" s="6">
        <f t="shared" si="7"/>
        <v>117</v>
      </c>
    </row>
    <row r="430" spans="1:34" ht="12.75">
      <c r="A430" s="21" t="s">
        <v>156</v>
      </c>
      <c r="B430" s="2"/>
      <c r="C430" s="2"/>
      <c r="D430" s="2">
        <v>4</v>
      </c>
      <c r="E430" s="2">
        <v>19</v>
      </c>
      <c r="F430" s="2"/>
      <c r="G430" s="2">
        <v>1</v>
      </c>
      <c r="H430" s="2"/>
      <c r="I430" s="2"/>
      <c r="J430" s="2"/>
      <c r="K430" s="2"/>
      <c r="L430" s="2"/>
      <c r="M430" s="2"/>
      <c r="N430" s="2"/>
      <c r="O430" s="2">
        <v>1</v>
      </c>
      <c r="P430" s="2">
        <v>1</v>
      </c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6">
        <f t="shared" si="7"/>
        <v>26</v>
      </c>
    </row>
    <row r="431" spans="1:34" ht="12.75">
      <c r="A431" s="21" t="s">
        <v>157</v>
      </c>
      <c r="B431" s="2">
        <v>1</v>
      </c>
      <c r="C431" s="2"/>
      <c r="D431" s="3">
        <v>1</v>
      </c>
      <c r="E431" s="3">
        <v>26</v>
      </c>
      <c r="F431" s="2"/>
      <c r="G431" s="3"/>
      <c r="H431" s="2"/>
      <c r="I431" s="2"/>
      <c r="J431" s="2"/>
      <c r="K431" s="2"/>
      <c r="L431" s="2"/>
      <c r="M431" s="2"/>
      <c r="N431" s="2"/>
      <c r="O431" s="3">
        <v>1</v>
      </c>
      <c r="P431" s="3">
        <v>1</v>
      </c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6">
        <f t="shared" si="7"/>
        <v>30</v>
      </c>
    </row>
    <row r="432" spans="1:34" ht="12.75">
      <c r="A432" s="21" t="s">
        <v>158</v>
      </c>
      <c r="B432" s="2"/>
      <c r="C432" s="2">
        <v>1</v>
      </c>
      <c r="D432" s="2">
        <v>2</v>
      </c>
      <c r="E432" s="2">
        <v>556</v>
      </c>
      <c r="F432" s="2"/>
      <c r="G432" s="2">
        <v>18</v>
      </c>
      <c r="H432" s="2">
        <v>1</v>
      </c>
      <c r="I432" s="2"/>
      <c r="J432" s="2">
        <v>2</v>
      </c>
      <c r="K432" s="2"/>
      <c r="L432" s="2"/>
      <c r="M432" s="2"/>
      <c r="N432" s="2"/>
      <c r="O432" s="2">
        <v>1</v>
      </c>
      <c r="P432" s="2">
        <v>8</v>
      </c>
      <c r="Q432" s="2">
        <v>2</v>
      </c>
      <c r="R432" s="3">
        <v>1</v>
      </c>
      <c r="S432" s="2"/>
      <c r="T432" s="3">
        <v>1</v>
      </c>
      <c r="U432" s="3"/>
      <c r="V432" s="3"/>
      <c r="W432" s="3"/>
      <c r="X432" s="3"/>
      <c r="Y432" s="2"/>
      <c r="Z432" s="2"/>
      <c r="AA432" s="2">
        <v>9</v>
      </c>
      <c r="AB432" s="2">
        <v>1</v>
      </c>
      <c r="AC432" s="2"/>
      <c r="AD432" s="2"/>
      <c r="AE432" s="2"/>
      <c r="AF432" s="2"/>
      <c r="AG432" s="2"/>
      <c r="AH432" s="6">
        <f t="shared" si="7"/>
        <v>603</v>
      </c>
    </row>
    <row r="433" spans="1:34" ht="12.75">
      <c r="A433" s="21" t="s">
        <v>159</v>
      </c>
      <c r="B433" s="2"/>
      <c r="C433" s="2"/>
      <c r="D433" s="2"/>
      <c r="E433" s="2">
        <v>24</v>
      </c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6">
        <f t="shared" si="7"/>
        <v>24</v>
      </c>
    </row>
    <row r="434" spans="1:34" ht="12.75">
      <c r="A434" s="21" t="s">
        <v>160</v>
      </c>
      <c r="B434" s="2"/>
      <c r="C434" s="2"/>
      <c r="D434" s="2"/>
      <c r="E434" s="2">
        <v>61</v>
      </c>
      <c r="F434" s="2">
        <v>1</v>
      </c>
      <c r="G434" s="2"/>
      <c r="H434" s="2"/>
      <c r="I434" s="2"/>
      <c r="J434" s="2"/>
      <c r="K434" s="2"/>
      <c r="L434" s="2"/>
      <c r="M434" s="2"/>
      <c r="N434" s="2"/>
      <c r="O434" s="2">
        <v>1</v>
      </c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6">
        <f t="shared" si="7"/>
        <v>63</v>
      </c>
    </row>
    <row r="435" spans="1:34" ht="12.75">
      <c r="A435" s="21" t="s">
        <v>161</v>
      </c>
      <c r="B435" s="2"/>
      <c r="C435" s="2"/>
      <c r="D435" s="2">
        <v>3</v>
      </c>
      <c r="E435" s="2">
        <v>51</v>
      </c>
      <c r="F435" s="2"/>
      <c r="G435" s="2">
        <v>16</v>
      </c>
      <c r="H435" s="2">
        <v>4</v>
      </c>
      <c r="I435" s="2"/>
      <c r="J435" s="2"/>
      <c r="K435" s="2">
        <v>1</v>
      </c>
      <c r="L435" s="2"/>
      <c r="M435" s="2"/>
      <c r="N435" s="2"/>
      <c r="O435" s="2">
        <v>4</v>
      </c>
      <c r="P435" s="2">
        <v>3</v>
      </c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6">
        <f t="shared" si="7"/>
        <v>82</v>
      </c>
    </row>
    <row r="436" spans="1:34" ht="12.75">
      <c r="A436" s="21" t="s">
        <v>162</v>
      </c>
      <c r="B436" s="2">
        <v>1</v>
      </c>
      <c r="C436" s="2"/>
      <c r="D436" s="3">
        <v>2</v>
      </c>
      <c r="E436" s="3">
        <v>37</v>
      </c>
      <c r="F436" s="3"/>
      <c r="G436" s="3">
        <v>7</v>
      </c>
      <c r="H436" s="3">
        <v>2</v>
      </c>
      <c r="I436" s="3"/>
      <c r="J436" s="2"/>
      <c r="K436" s="2"/>
      <c r="L436" s="2"/>
      <c r="M436" s="2"/>
      <c r="N436" s="3"/>
      <c r="O436" s="2"/>
      <c r="P436" s="2">
        <v>1</v>
      </c>
      <c r="Q436" s="2"/>
      <c r="R436" s="3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6">
        <f t="shared" si="7"/>
        <v>50</v>
      </c>
    </row>
    <row r="437" spans="1:34" ht="12.75">
      <c r="A437" s="21" t="s">
        <v>163</v>
      </c>
      <c r="B437" s="2"/>
      <c r="C437" s="2"/>
      <c r="D437" s="2">
        <v>1</v>
      </c>
      <c r="E437" s="2">
        <v>1</v>
      </c>
      <c r="F437" s="2"/>
      <c r="G437" s="2">
        <v>3</v>
      </c>
      <c r="H437" s="2"/>
      <c r="I437" s="2"/>
      <c r="J437" s="2"/>
      <c r="K437" s="2"/>
      <c r="L437" s="2"/>
      <c r="M437" s="2"/>
      <c r="N437" s="2"/>
      <c r="O437" s="2"/>
      <c r="P437" s="2">
        <v>1</v>
      </c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6">
        <f t="shared" si="7"/>
        <v>6</v>
      </c>
    </row>
    <row r="438" spans="1:34" ht="12.75">
      <c r="A438" s="21" t="s">
        <v>164</v>
      </c>
      <c r="B438" s="2"/>
      <c r="C438" s="2"/>
      <c r="D438" s="2"/>
      <c r="E438" s="2">
        <v>62</v>
      </c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>
        <v>1</v>
      </c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>
        <v>1</v>
      </c>
      <c r="AC438" s="2"/>
      <c r="AD438" s="2"/>
      <c r="AE438" s="2"/>
      <c r="AF438" s="2"/>
      <c r="AG438" s="2"/>
      <c r="AH438" s="6">
        <f t="shared" si="7"/>
        <v>64</v>
      </c>
    </row>
    <row r="439" spans="1:34" ht="12.75">
      <c r="A439" s="21" t="s">
        <v>165</v>
      </c>
      <c r="B439" s="2"/>
      <c r="C439" s="2"/>
      <c r="D439" s="2">
        <v>1</v>
      </c>
      <c r="E439" s="2">
        <v>46</v>
      </c>
      <c r="F439" s="2">
        <v>1</v>
      </c>
      <c r="G439" s="2"/>
      <c r="H439" s="2">
        <v>9</v>
      </c>
      <c r="I439" s="2"/>
      <c r="J439" s="2"/>
      <c r="K439" s="2"/>
      <c r="L439" s="2">
        <v>1</v>
      </c>
      <c r="M439" s="2"/>
      <c r="N439" s="2"/>
      <c r="O439" s="2">
        <v>2</v>
      </c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6">
        <f t="shared" si="7"/>
        <v>60</v>
      </c>
    </row>
    <row r="440" spans="1:34" ht="12.75">
      <c r="A440" s="21" t="s">
        <v>166</v>
      </c>
      <c r="B440" s="2"/>
      <c r="C440" s="2"/>
      <c r="D440" s="2"/>
      <c r="E440" s="3">
        <v>15</v>
      </c>
      <c r="F440" s="2"/>
      <c r="G440" s="3"/>
      <c r="H440" s="2"/>
      <c r="I440" s="2"/>
      <c r="J440" s="2"/>
      <c r="K440" s="2"/>
      <c r="L440" s="2"/>
      <c r="M440" s="2"/>
      <c r="N440" s="3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6">
        <f t="shared" si="7"/>
        <v>15</v>
      </c>
    </row>
    <row r="441" spans="1:34" ht="12.75">
      <c r="A441" s="21" t="s">
        <v>167</v>
      </c>
      <c r="B441" s="2"/>
      <c r="C441" s="2">
        <v>1</v>
      </c>
      <c r="D441" s="2"/>
      <c r="E441" s="2">
        <v>121</v>
      </c>
      <c r="F441" s="2"/>
      <c r="G441" s="2">
        <v>15</v>
      </c>
      <c r="H441" s="2">
        <v>1</v>
      </c>
      <c r="I441" s="2"/>
      <c r="J441" s="2"/>
      <c r="K441" s="2"/>
      <c r="L441" s="2"/>
      <c r="M441" s="2">
        <v>1</v>
      </c>
      <c r="N441" s="2"/>
      <c r="O441" s="2">
        <v>1</v>
      </c>
      <c r="P441" s="2">
        <v>1</v>
      </c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>
        <v>1</v>
      </c>
      <c r="AB441" s="2"/>
      <c r="AC441" s="2"/>
      <c r="AD441" s="2"/>
      <c r="AE441" s="2"/>
      <c r="AF441" s="2"/>
      <c r="AG441" s="2"/>
      <c r="AH441" s="6">
        <f t="shared" si="7"/>
        <v>142</v>
      </c>
    </row>
    <row r="442" spans="1:34" ht="12.75">
      <c r="A442" s="21" t="s">
        <v>168</v>
      </c>
      <c r="B442" s="2"/>
      <c r="C442" s="2"/>
      <c r="D442" s="2"/>
      <c r="E442" s="2">
        <v>5</v>
      </c>
      <c r="F442" s="2"/>
      <c r="G442" s="2">
        <v>1</v>
      </c>
      <c r="H442" s="2">
        <v>1</v>
      </c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6">
        <f t="shared" si="7"/>
        <v>7</v>
      </c>
    </row>
    <row r="443" spans="1:34" ht="12.75">
      <c r="A443" s="21" t="s">
        <v>169</v>
      </c>
      <c r="B443" s="2"/>
      <c r="C443" s="2"/>
      <c r="D443" s="2">
        <v>2</v>
      </c>
      <c r="E443" s="2">
        <v>48</v>
      </c>
      <c r="F443" s="2">
        <v>1</v>
      </c>
      <c r="G443" s="2">
        <v>8</v>
      </c>
      <c r="H443" s="2"/>
      <c r="I443" s="2"/>
      <c r="J443" s="2"/>
      <c r="K443" s="2"/>
      <c r="L443" s="2"/>
      <c r="M443" s="2"/>
      <c r="N443" s="2"/>
      <c r="O443" s="2"/>
      <c r="P443" s="2">
        <v>1</v>
      </c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6">
        <f t="shared" si="7"/>
        <v>60</v>
      </c>
    </row>
    <row r="444" spans="1:34" ht="12.75">
      <c r="A444" s="26" t="s">
        <v>170</v>
      </c>
      <c r="B444" s="2"/>
      <c r="C444" s="2"/>
      <c r="D444" s="2"/>
      <c r="E444" s="2">
        <v>118</v>
      </c>
      <c r="F444" s="2"/>
      <c r="G444" s="2"/>
      <c r="H444" s="2">
        <v>8</v>
      </c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6">
        <f t="shared" si="7"/>
        <v>126</v>
      </c>
    </row>
    <row r="445" spans="1:34" ht="12.75">
      <c r="A445" s="21" t="s">
        <v>171</v>
      </c>
      <c r="B445" s="2">
        <v>1</v>
      </c>
      <c r="C445" s="2"/>
      <c r="D445" s="2">
        <v>3</v>
      </c>
      <c r="E445" s="2">
        <v>40</v>
      </c>
      <c r="F445" s="2"/>
      <c r="G445" s="2">
        <v>2</v>
      </c>
      <c r="H445" s="2">
        <v>6</v>
      </c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6">
        <f t="shared" si="7"/>
        <v>52</v>
      </c>
    </row>
    <row r="446" spans="1:34" ht="12.75">
      <c r="A446" s="21" t="s">
        <v>172</v>
      </c>
      <c r="B446" s="2"/>
      <c r="C446" s="2"/>
      <c r="D446" s="2"/>
      <c r="E446" s="2">
        <v>19</v>
      </c>
      <c r="F446" s="2"/>
      <c r="G446" s="2">
        <v>5</v>
      </c>
      <c r="H446" s="2">
        <v>1</v>
      </c>
      <c r="I446" s="2"/>
      <c r="J446" s="2"/>
      <c r="K446" s="2"/>
      <c r="L446" s="2"/>
      <c r="M446" s="2"/>
      <c r="N446" s="2"/>
      <c r="O446" s="2"/>
      <c r="P446" s="2">
        <v>2</v>
      </c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6">
        <f t="shared" si="7"/>
        <v>27</v>
      </c>
    </row>
    <row r="447" spans="1:34" ht="12.75">
      <c r="A447" s="21" t="s">
        <v>173</v>
      </c>
      <c r="B447" s="2"/>
      <c r="C447" s="2"/>
      <c r="D447" s="2">
        <v>1</v>
      </c>
      <c r="E447" s="2">
        <v>48</v>
      </c>
      <c r="F447" s="2"/>
      <c r="G447" s="2">
        <v>1</v>
      </c>
      <c r="H447" s="2">
        <v>1</v>
      </c>
      <c r="I447" s="2"/>
      <c r="J447" s="2"/>
      <c r="K447" s="2"/>
      <c r="L447" s="2"/>
      <c r="M447" s="2"/>
      <c r="N447" s="2"/>
      <c r="O447" s="2">
        <v>2</v>
      </c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6">
        <f t="shared" si="7"/>
        <v>53</v>
      </c>
    </row>
    <row r="448" spans="1:34" ht="12.75">
      <c r="A448" s="21" t="s">
        <v>174</v>
      </c>
      <c r="B448" s="2"/>
      <c r="C448" s="2"/>
      <c r="D448" s="2">
        <v>2</v>
      </c>
      <c r="E448" s="2">
        <v>3</v>
      </c>
      <c r="F448" s="2">
        <v>2</v>
      </c>
      <c r="G448" s="2">
        <v>1</v>
      </c>
      <c r="H448" s="2">
        <v>2</v>
      </c>
      <c r="I448" s="2"/>
      <c r="J448" s="2"/>
      <c r="K448" s="2"/>
      <c r="L448" s="2"/>
      <c r="M448" s="2"/>
      <c r="N448" s="2">
        <v>1</v>
      </c>
      <c r="O448" s="2"/>
      <c r="P448" s="2">
        <v>1</v>
      </c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6">
        <f t="shared" si="7"/>
        <v>12</v>
      </c>
    </row>
    <row r="449" spans="1:34" ht="12.75">
      <c r="A449" s="21" t="s">
        <v>175</v>
      </c>
      <c r="B449" s="2"/>
      <c r="C449" s="2"/>
      <c r="D449" s="2"/>
      <c r="E449" s="2">
        <v>50</v>
      </c>
      <c r="F449" s="2"/>
      <c r="G449" s="2"/>
      <c r="H449" s="2">
        <v>7</v>
      </c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>
        <v>1</v>
      </c>
      <c r="AB449" s="2"/>
      <c r="AC449" s="2"/>
      <c r="AD449" s="2"/>
      <c r="AE449" s="2"/>
      <c r="AF449" s="2"/>
      <c r="AG449" s="2"/>
      <c r="AH449" s="6">
        <f t="shared" si="7"/>
        <v>58</v>
      </c>
    </row>
    <row r="450" spans="1:34" ht="12.75">
      <c r="A450" s="21" t="s">
        <v>176</v>
      </c>
      <c r="B450" s="2"/>
      <c r="C450" s="2"/>
      <c r="D450" s="2"/>
      <c r="E450" s="2">
        <v>6</v>
      </c>
      <c r="F450" s="2">
        <v>2</v>
      </c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6">
        <f aca="true" t="shared" si="8" ref="AH450:AH513">SUM(B450:AG450)</f>
        <v>8</v>
      </c>
    </row>
    <row r="451" spans="1:34" ht="12.75">
      <c r="A451" s="21" t="s">
        <v>177</v>
      </c>
      <c r="B451" s="2"/>
      <c r="C451" s="2"/>
      <c r="D451" s="2">
        <v>1</v>
      </c>
      <c r="E451" s="3">
        <v>12</v>
      </c>
      <c r="F451" s="2"/>
      <c r="G451" s="3">
        <v>5</v>
      </c>
      <c r="H451" s="2"/>
      <c r="I451" s="2"/>
      <c r="J451" s="2">
        <v>1</v>
      </c>
      <c r="K451" s="2"/>
      <c r="L451" s="2"/>
      <c r="M451" s="2"/>
      <c r="N451" s="3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6">
        <f t="shared" si="8"/>
        <v>19</v>
      </c>
    </row>
    <row r="452" spans="1:34" ht="12.75">
      <c r="A452" s="21" t="s">
        <v>178</v>
      </c>
      <c r="B452" s="2"/>
      <c r="C452" s="2"/>
      <c r="D452" s="2"/>
      <c r="E452" s="2">
        <v>22</v>
      </c>
      <c r="F452" s="2"/>
      <c r="G452" s="2">
        <v>8</v>
      </c>
      <c r="H452" s="2">
        <v>6</v>
      </c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6">
        <f t="shared" si="8"/>
        <v>36</v>
      </c>
    </row>
    <row r="453" spans="1:34" ht="12.75">
      <c r="A453" s="21" t="s">
        <v>179</v>
      </c>
      <c r="B453" s="2"/>
      <c r="C453" s="2"/>
      <c r="D453" s="2"/>
      <c r="E453" s="2">
        <v>10</v>
      </c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6">
        <f t="shared" si="8"/>
        <v>10</v>
      </c>
    </row>
    <row r="454" spans="1:34" ht="12.75">
      <c r="A454" s="21" t="s">
        <v>180</v>
      </c>
      <c r="B454" s="2"/>
      <c r="C454" s="2"/>
      <c r="D454" s="2">
        <v>2</v>
      </c>
      <c r="E454" s="2">
        <v>33</v>
      </c>
      <c r="F454" s="2"/>
      <c r="G454" s="2">
        <v>1</v>
      </c>
      <c r="H454" s="2"/>
      <c r="I454" s="2"/>
      <c r="J454" s="2"/>
      <c r="K454" s="2"/>
      <c r="L454" s="2"/>
      <c r="M454" s="2"/>
      <c r="N454" s="2"/>
      <c r="O454" s="2">
        <v>1</v>
      </c>
      <c r="P454" s="2">
        <v>1</v>
      </c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6">
        <f t="shared" si="8"/>
        <v>38</v>
      </c>
    </row>
    <row r="455" spans="1:34" ht="12.75">
      <c r="A455" s="21" t="s">
        <v>181</v>
      </c>
      <c r="B455" s="2"/>
      <c r="C455" s="2"/>
      <c r="D455" s="2">
        <v>4</v>
      </c>
      <c r="E455" s="2">
        <v>80</v>
      </c>
      <c r="F455" s="2"/>
      <c r="G455" s="2">
        <v>3</v>
      </c>
      <c r="H455" s="2">
        <v>2</v>
      </c>
      <c r="I455" s="2"/>
      <c r="J455" s="2">
        <v>1</v>
      </c>
      <c r="K455" s="2"/>
      <c r="L455" s="2"/>
      <c r="M455" s="2"/>
      <c r="N455" s="2">
        <v>1</v>
      </c>
      <c r="O455" s="2"/>
      <c r="P455" s="2">
        <v>1</v>
      </c>
      <c r="Q455" s="2"/>
      <c r="R455" s="2"/>
      <c r="S455" s="2">
        <v>1</v>
      </c>
      <c r="T455" s="2"/>
      <c r="U455" s="2"/>
      <c r="V455" s="2"/>
      <c r="W455" s="2"/>
      <c r="X455" s="2"/>
      <c r="Y455" s="2"/>
      <c r="Z455" s="2"/>
      <c r="AA455" s="2">
        <v>3</v>
      </c>
      <c r="AB455" s="2"/>
      <c r="AC455" s="2"/>
      <c r="AD455" s="2"/>
      <c r="AE455" s="2"/>
      <c r="AF455" s="2">
        <v>1</v>
      </c>
      <c r="AG455" s="2"/>
      <c r="AH455" s="6">
        <f t="shared" si="8"/>
        <v>97</v>
      </c>
    </row>
    <row r="456" spans="1:34" ht="12.75">
      <c r="A456" s="21" t="s">
        <v>182</v>
      </c>
      <c r="B456" s="2">
        <v>1</v>
      </c>
      <c r="C456" s="2"/>
      <c r="D456" s="2"/>
      <c r="E456" s="2">
        <v>30</v>
      </c>
      <c r="F456" s="2"/>
      <c r="G456" s="2">
        <v>2</v>
      </c>
      <c r="H456" s="2"/>
      <c r="I456" s="2"/>
      <c r="J456" s="2"/>
      <c r="K456" s="2"/>
      <c r="L456" s="2"/>
      <c r="M456" s="2"/>
      <c r="N456" s="2"/>
      <c r="O456" s="2">
        <v>1</v>
      </c>
      <c r="P456" s="2">
        <v>2</v>
      </c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6">
        <f t="shared" si="8"/>
        <v>36</v>
      </c>
    </row>
    <row r="457" spans="1:34" ht="12.75">
      <c r="A457" s="21" t="s">
        <v>183</v>
      </c>
      <c r="B457" s="2"/>
      <c r="C457" s="2"/>
      <c r="D457" s="2">
        <v>1</v>
      </c>
      <c r="E457" s="2">
        <v>22</v>
      </c>
      <c r="F457" s="2"/>
      <c r="G457" s="2">
        <v>2</v>
      </c>
      <c r="H457" s="2">
        <v>1</v>
      </c>
      <c r="I457" s="2"/>
      <c r="J457" s="2"/>
      <c r="K457" s="2"/>
      <c r="L457" s="2"/>
      <c r="M457" s="2"/>
      <c r="N457" s="2"/>
      <c r="O457" s="2"/>
      <c r="P457" s="2">
        <v>1</v>
      </c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>
        <v>1</v>
      </c>
      <c r="AB457" s="2"/>
      <c r="AC457" s="2"/>
      <c r="AD457" s="2"/>
      <c r="AE457" s="2"/>
      <c r="AF457" s="2"/>
      <c r="AG457" s="2"/>
      <c r="AH457" s="6">
        <f t="shared" si="8"/>
        <v>28</v>
      </c>
    </row>
    <row r="458" spans="1:34" ht="12.75">
      <c r="A458" s="21" t="s">
        <v>184</v>
      </c>
      <c r="B458" s="2"/>
      <c r="C458" s="2"/>
      <c r="D458" s="3">
        <v>2</v>
      </c>
      <c r="E458" s="3">
        <v>22</v>
      </c>
      <c r="F458" s="2"/>
      <c r="G458" s="3">
        <v>2</v>
      </c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6">
        <f t="shared" si="8"/>
        <v>26</v>
      </c>
    </row>
    <row r="459" spans="1:34" ht="12.75">
      <c r="A459" s="21" t="s">
        <v>185</v>
      </c>
      <c r="B459" s="2"/>
      <c r="C459" s="2"/>
      <c r="D459" s="2">
        <v>2</v>
      </c>
      <c r="E459" s="2">
        <v>4</v>
      </c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6">
        <f t="shared" si="8"/>
        <v>6</v>
      </c>
    </row>
    <row r="460" spans="1:34" ht="12.75">
      <c r="A460" s="21" t="s">
        <v>186</v>
      </c>
      <c r="B460" s="2">
        <v>2</v>
      </c>
      <c r="C460" s="2">
        <v>2</v>
      </c>
      <c r="D460" s="2">
        <v>2</v>
      </c>
      <c r="E460" s="2">
        <v>66</v>
      </c>
      <c r="F460" s="2">
        <v>2</v>
      </c>
      <c r="G460" s="2">
        <v>28</v>
      </c>
      <c r="H460" s="2">
        <v>3</v>
      </c>
      <c r="I460" s="2"/>
      <c r="J460" s="2"/>
      <c r="K460" s="2"/>
      <c r="L460" s="2"/>
      <c r="M460" s="2"/>
      <c r="N460" s="2"/>
      <c r="O460" s="2">
        <v>6</v>
      </c>
      <c r="P460" s="2">
        <v>3</v>
      </c>
      <c r="Q460" s="2"/>
      <c r="R460" s="2">
        <v>1</v>
      </c>
      <c r="S460" s="2"/>
      <c r="T460" s="2"/>
      <c r="U460" s="2"/>
      <c r="V460" s="2"/>
      <c r="W460" s="2"/>
      <c r="X460" s="2"/>
      <c r="Y460" s="2"/>
      <c r="Z460" s="2"/>
      <c r="AA460" s="2">
        <v>6</v>
      </c>
      <c r="AB460" s="2">
        <v>6</v>
      </c>
      <c r="AC460" s="2"/>
      <c r="AD460" s="2"/>
      <c r="AE460" s="2"/>
      <c r="AF460" s="2">
        <v>3</v>
      </c>
      <c r="AG460" s="2"/>
      <c r="AH460" s="6">
        <f t="shared" si="8"/>
        <v>130</v>
      </c>
    </row>
    <row r="461" spans="1:34" ht="12.75">
      <c r="A461" s="21" t="s">
        <v>187</v>
      </c>
      <c r="B461" s="2"/>
      <c r="C461" s="2"/>
      <c r="D461" s="3">
        <v>14</v>
      </c>
      <c r="E461" s="3">
        <v>8</v>
      </c>
      <c r="F461" s="2">
        <v>4</v>
      </c>
      <c r="G461" s="2"/>
      <c r="H461" s="2"/>
      <c r="I461" s="2"/>
      <c r="J461" s="2"/>
      <c r="K461" s="2"/>
      <c r="L461" s="2"/>
      <c r="M461" s="2">
        <v>1</v>
      </c>
      <c r="N461" s="2"/>
      <c r="O461" s="2"/>
      <c r="P461" s="2">
        <v>3</v>
      </c>
      <c r="Q461" s="2">
        <v>2</v>
      </c>
      <c r="R461" s="2"/>
      <c r="S461" s="2"/>
      <c r="T461" s="2"/>
      <c r="U461" s="2"/>
      <c r="V461" s="2"/>
      <c r="W461" s="2"/>
      <c r="X461" s="2"/>
      <c r="Y461" s="2"/>
      <c r="Z461" s="2"/>
      <c r="AA461" s="2">
        <v>1</v>
      </c>
      <c r="AB461" s="2"/>
      <c r="AC461" s="2"/>
      <c r="AD461" s="2"/>
      <c r="AE461" s="2"/>
      <c r="AF461" s="2"/>
      <c r="AG461" s="2"/>
      <c r="AH461" s="6">
        <f t="shared" si="8"/>
        <v>33</v>
      </c>
    </row>
    <row r="462" spans="1:34" ht="12.75">
      <c r="A462" s="21" t="s">
        <v>188</v>
      </c>
      <c r="B462" s="2">
        <v>1</v>
      </c>
      <c r="C462" s="2"/>
      <c r="D462" s="2">
        <v>4</v>
      </c>
      <c r="E462" s="2">
        <v>84</v>
      </c>
      <c r="F462" s="2"/>
      <c r="G462" s="2">
        <v>8</v>
      </c>
      <c r="H462" s="2">
        <v>1</v>
      </c>
      <c r="I462" s="2"/>
      <c r="J462" s="2"/>
      <c r="K462" s="2"/>
      <c r="L462" s="2"/>
      <c r="M462" s="2"/>
      <c r="N462" s="2">
        <v>1</v>
      </c>
      <c r="O462" s="2">
        <v>1</v>
      </c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6">
        <f t="shared" si="8"/>
        <v>100</v>
      </c>
    </row>
    <row r="463" spans="1:34" ht="12.75">
      <c r="A463" s="21" t="s">
        <v>189</v>
      </c>
      <c r="B463" s="2"/>
      <c r="C463" s="2"/>
      <c r="D463" s="2"/>
      <c r="E463" s="3">
        <v>26</v>
      </c>
      <c r="F463" s="2"/>
      <c r="G463" s="3">
        <v>2</v>
      </c>
      <c r="H463" s="2"/>
      <c r="I463" s="2"/>
      <c r="J463" s="2"/>
      <c r="K463" s="2"/>
      <c r="L463" s="2"/>
      <c r="M463" s="2"/>
      <c r="N463" s="3"/>
      <c r="O463" s="2"/>
      <c r="P463" s="3">
        <v>1</v>
      </c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6">
        <f t="shared" si="8"/>
        <v>29</v>
      </c>
    </row>
    <row r="464" spans="1:34" ht="12.75">
      <c r="A464" s="21" t="s">
        <v>190</v>
      </c>
      <c r="B464" s="2"/>
      <c r="C464" s="2"/>
      <c r="D464" s="2">
        <v>1</v>
      </c>
      <c r="E464" s="2">
        <v>33</v>
      </c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6">
        <f t="shared" si="8"/>
        <v>34</v>
      </c>
    </row>
    <row r="465" spans="1:34" ht="12.75">
      <c r="A465" s="21" t="s">
        <v>191</v>
      </c>
      <c r="B465" s="2"/>
      <c r="C465" s="2"/>
      <c r="D465" s="2"/>
      <c r="E465" s="2">
        <v>3</v>
      </c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6">
        <f t="shared" si="8"/>
        <v>3</v>
      </c>
    </row>
    <row r="466" spans="1:34" ht="12.75">
      <c r="A466" s="21" t="s">
        <v>192</v>
      </c>
      <c r="B466" s="2"/>
      <c r="C466" s="2"/>
      <c r="D466" s="2"/>
      <c r="E466" s="2">
        <v>7</v>
      </c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>
        <v>1</v>
      </c>
      <c r="AB466" s="2"/>
      <c r="AC466" s="2"/>
      <c r="AD466" s="2"/>
      <c r="AE466" s="2"/>
      <c r="AF466" s="2"/>
      <c r="AG466" s="2"/>
      <c r="AH466" s="6">
        <f t="shared" si="8"/>
        <v>8</v>
      </c>
    </row>
    <row r="467" spans="1:34" ht="12.75">
      <c r="A467" s="21" t="s">
        <v>193</v>
      </c>
      <c r="B467" s="2"/>
      <c r="C467" s="2"/>
      <c r="D467" s="2">
        <v>3</v>
      </c>
      <c r="E467" s="3">
        <v>25</v>
      </c>
      <c r="F467" s="2"/>
      <c r="G467" s="3">
        <v>1</v>
      </c>
      <c r="H467" s="3">
        <v>1</v>
      </c>
      <c r="I467" s="3"/>
      <c r="J467" s="2"/>
      <c r="K467" s="2"/>
      <c r="L467" s="2"/>
      <c r="M467" s="2"/>
      <c r="N467" s="3"/>
      <c r="O467" s="2">
        <v>1</v>
      </c>
      <c r="P467" s="2">
        <v>4</v>
      </c>
      <c r="Q467" s="2"/>
      <c r="R467" s="2">
        <v>1</v>
      </c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6">
        <f t="shared" si="8"/>
        <v>36</v>
      </c>
    </row>
    <row r="468" spans="1:34" ht="12.75">
      <c r="A468" s="21" t="s">
        <v>194</v>
      </c>
      <c r="B468" s="2"/>
      <c r="C468" s="2"/>
      <c r="D468" s="2"/>
      <c r="E468" s="2">
        <v>4</v>
      </c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>
        <v>1</v>
      </c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6">
        <f t="shared" si="8"/>
        <v>5</v>
      </c>
    </row>
    <row r="469" spans="1:34" ht="12.75">
      <c r="A469" s="21" t="s">
        <v>195</v>
      </c>
      <c r="B469" s="2"/>
      <c r="C469" s="2"/>
      <c r="D469" s="2"/>
      <c r="E469" s="2">
        <v>19</v>
      </c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6">
        <f t="shared" si="8"/>
        <v>19</v>
      </c>
    </row>
    <row r="470" spans="1:34" ht="12.75">
      <c r="A470" s="21" t="s">
        <v>196</v>
      </c>
      <c r="B470" s="2"/>
      <c r="C470" s="2"/>
      <c r="D470" s="2"/>
      <c r="E470" s="2">
        <v>2</v>
      </c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6">
        <f t="shared" si="8"/>
        <v>2</v>
      </c>
    </row>
    <row r="471" spans="1:34" ht="12.75">
      <c r="A471" s="21" t="s">
        <v>197</v>
      </c>
      <c r="B471" s="2"/>
      <c r="C471" s="2"/>
      <c r="D471" s="2"/>
      <c r="E471" s="2">
        <v>12</v>
      </c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6">
        <f t="shared" si="8"/>
        <v>12</v>
      </c>
    </row>
    <row r="472" spans="1:34" ht="12.75">
      <c r="A472" s="21" t="s">
        <v>198</v>
      </c>
      <c r="B472" s="2"/>
      <c r="C472" s="2"/>
      <c r="D472" s="2">
        <v>1</v>
      </c>
      <c r="E472" s="2">
        <v>11</v>
      </c>
      <c r="F472" s="2"/>
      <c r="G472" s="2">
        <v>2</v>
      </c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6">
        <f t="shared" si="8"/>
        <v>14</v>
      </c>
    </row>
    <row r="473" spans="1:34" ht="12.75">
      <c r="A473" s="21" t="s">
        <v>199</v>
      </c>
      <c r="B473" s="2"/>
      <c r="C473" s="2"/>
      <c r="D473" s="2">
        <v>12</v>
      </c>
      <c r="E473" s="2">
        <v>37</v>
      </c>
      <c r="F473" s="2">
        <v>2</v>
      </c>
      <c r="G473" s="2">
        <v>3</v>
      </c>
      <c r="H473" s="2">
        <v>2</v>
      </c>
      <c r="I473" s="2"/>
      <c r="J473" s="2"/>
      <c r="K473" s="2"/>
      <c r="L473" s="2"/>
      <c r="M473" s="2">
        <v>1</v>
      </c>
      <c r="N473" s="2"/>
      <c r="O473" s="2">
        <v>2</v>
      </c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>
        <v>1</v>
      </c>
      <c r="AB473" s="2"/>
      <c r="AC473" s="2"/>
      <c r="AD473" s="2"/>
      <c r="AE473" s="2"/>
      <c r="AF473" s="2"/>
      <c r="AG473" s="2"/>
      <c r="AH473" s="6">
        <f t="shared" si="8"/>
        <v>60</v>
      </c>
    </row>
    <row r="474" spans="1:34" ht="12.75">
      <c r="A474" s="21" t="s">
        <v>200</v>
      </c>
      <c r="B474" s="2"/>
      <c r="C474" s="2"/>
      <c r="D474" s="2"/>
      <c r="E474" s="2"/>
      <c r="F474" s="2"/>
      <c r="G474" s="2">
        <v>2</v>
      </c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6">
        <f t="shared" si="8"/>
        <v>2</v>
      </c>
    </row>
    <row r="475" spans="1:34" ht="12.75">
      <c r="A475" s="21" t="s">
        <v>201</v>
      </c>
      <c r="B475" s="2"/>
      <c r="C475" s="2"/>
      <c r="D475" s="2"/>
      <c r="E475" s="2"/>
      <c r="F475" s="2"/>
      <c r="G475" s="2">
        <v>3</v>
      </c>
      <c r="H475" s="2">
        <v>8</v>
      </c>
      <c r="I475" s="2"/>
      <c r="J475" s="2"/>
      <c r="K475" s="2"/>
      <c r="L475" s="2"/>
      <c r="M475" s="2"/>
      <c r="N475" s="2"/>
      <c r="O475" s="2">
        <v>1</v>
      </c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6">
        <f t="shared" si="8"/>
        <v>12</v>
      </c>
    </row>
    <row r="476" spans="1:34" ht="12.75">
      <c r="A476" s="21" t="s">
        <v>202</v>
      </c>
      <c r="B476" s="2"/>
      <c r="C476" s="2"/>
      <c r="D476" s="2"/>
      <c r="E476" s="3">
        <v>14</v>
      </c>
      <c r="F476" s="2"/>
      <c r="G476" s="3"/>
      <c r="H476" s="2"/>
      <c r="I476" s="2"/>
      <c r="J476" s="2"/>
      <c r="K476" s="2"/>
      <c r="L476" s="2"/>
      <c r="M476" s="2"/>
      <c r="N476" s="3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6">
        <f t="shared" si="8"/>
        <v>14</v>
      </c>
    </row>
    <row r="477" spans="1:34" ht="12.75">
      <c r="A477" s="21" t="s">
        <v>203</v>
      </c>
      <c r="B477" s="2"/>
      <c r="C477" s="2"/>
      <c r="D477" s="2"/>
      <c r="E477" s="2">
        <v>4</v>
      </c>
      <c r="F477" s="2"/>
      <c r="G477" s="2">
        <v>3</v>
      </c>
      <c r="H477" s="2"/>
      <c r="I477" s="2"/>
      <c r="J477" s="2"/>
      <c r="K477" s="2"/>
      <c r="L477" s="2"/>
      <c r="M477" s="2"/>
      <c r="N477" s="2"/>
      <c r="O477" s="2"/>
      <c r="P477" s="2">
        <v>1</v>
      </c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6">
        <f t="shared" si="8"/>
        <v>8</v>
      </c>
    </row>
    <row r="478" spans="1:34" ht="12.75">
      <c r="A478" s="21" t="s">
        <v>204</v>
      </c>
      <c r="B478" s="2"/>
      <c r="C478" s="2">
        <v>1</v>
      </c>
      <c r="D478" s="2"/>
      <c r="E478" s="2">
        <v>6</v>
      </c>
      <c r="F478" s="2"/>
      <c r="G478" s="2">
        <v>4</v>
      </c>
      <c r="H478" s="2"/>
      <c r="I478" s="2"/>
      <c r="J478" s="2"/>
      <c r="K478" s="2"/>
      <c r="L478" s="2"/>
      <c r="M478" s="2">
        <v>1</v>
      </c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6">
        <f t="shared" si="8"/>
        <v>12</v>
      </c>
    </row>
    <row r="479" spans="1:34" ht="12.75">
      <c r="A479" s="21" t="s">
        <v>205</v>
      </c>
      <c r="B479" s="2">
        <v>1</v>
      </c>
      <c r="C479" s="2"/>
      <c r="D479" s="2"/>
      <c r="E479" s="2">
        <v>24</v>
      </c>
      <c r="F479" s="2"/>
      <c r="G479" s="2">
        <v>1</v>
      </c>
      <c r="H479" s="2">
        <v>3</v>
      </c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6">
        <f t="shared" si="8"/>
        <v>29</v>
      </c>
    </row>
    <row r="480" spans="1:34" ht="12.75">
      <c r="A480" s="21" t="s">
        <v>206</v>
      </c>
      <c r="B480" s="2"/>
      <c r="C480" s="2"/>
      <c r="D480" s="2"/>
      <c r="E480" s="2">
        <v>6</v>
      </c>
      <c r="F480" s="2"/>
      <c r="G480" s="2"/>
      <c r="H480" s="2">
        <v>2</v>
      </c>
      <c r="I480" s="2"/>
      <c r="J480" s="2"/>
      <c r="K480" s="2"/>
      <c r="L480" s="2"/>
      <c r="M480" s="2"/>
      <c r="N480" s="2">
        <v>1</v>
      </c>
      <c r="O480" s="2"/>
      <c r="P480" s="2">
        <v>1</v>
      </c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6">
        <f t="shared" si="8"/>
        <v>10</v>
      </c>
    </row>
    <row r="481" spans="1:34" ht="12.75">
      <c r="A481" s="21" t="s">
        <v>207</v>
      </c>
      <c r="B481" s="2"/>
      <c r="C481" s="2"/>
      <c r="D481" s="2">
        <v>2</v>
      </c>
      <c r="E481" s="2">
        <v>21</v>
      </c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6">
        <f t="shared" si="8"/>
        <v>23</v>
      </c>
    </row>
    <row r="482" spans="1:34" ht="12.75">
      <c r="A482" s="21" t="s">
        <v>208</v>
      </c>
      <c r="B482" s="2"/>
      <c r="C482" s="2"/>
      <c r="D482" s="2">
        <v>3</v>
      </c>
      <c r="E482" s="2">
        <v>17</v>
      </c>
      <c r="F482" s="2"/>
      <c r="G482" s="2">
        <v>1</v>
      </c>
      <c r="H482" s="2"/>
      <c r="I482" s="2"/>
      <c r="J482" s="2">
        <v>1</v>
      </c>
      <c r="K482" s="2"/>
      <c r="L482" s="2"/>
      <c r="M482" s="2"/>
      <c r="N482" s="2"/>
      <c r="O482" s="2">
        <v>1</v>
      </c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6">
        <f t="shared" si="8"/>
        <v>23</v>
      </c>
    </row>
    <row r="483" spans="1:34" ht="12.75">
      <c r="A483" s="21" t="s">
        <v>209</v>
      </c>
      <c r="B483" s="2"/>
      <c r="C483" s="2"/>
      <c r="D483" s="2"/>
      <c r="E483" s="3">
        <v>3</v>
      </c>
      <c r="F483" s="2"/>
      <c r="G483" s="3"/>
      <c r="H483" s="2">
        <v>1</v>
      </c>
      <c r="I483" s="2"/>
      <c r="J483" s="2"/>
      <c r="K483" s="2"/>
      <c r="L483" s="2"/>
      <c r="M483" s="2"/>
      <c r="N483" s="2"/>
      <c r="O483" s="2">
        <v>3</v>
      </c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6">
        <f t="shared" si="8"/>
        <v>7</v>
      </c>
    </row>
    <row r="484" spans="1:34" ht="12.75">
      <c r="A484" s="21" t="s">
        <v>210</v>
      </c>
      <c r="B484" s="2"/>
      <c r="C484" s="2"/>
      <c r="D484" s="2"/>
      <c r="E484" s="2">
        <v>9</v>
      </c>
      <c r="F484" s="2"/>
      <c r="G484" s="2"/>
      <c r="H484" s="2"/>
      <c r="I484" s="2"/>
      <c r="J484" s="2"/>
      <c r="K484" s="2"/>
      <c r="L484" s="2"/>
      <c r="M484" s="2"/>
      <c r="N484" s="2">
        <v>1</v>
      </c>
      <c r="O484" s="2">
        <v>3</v>
      </c>
      <c r="P484" s="2">
        <v>4</v>
      </c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>
        <v>1</v>
      </c>
      <c r="AB484" s="2"/>
      <c r="AC484" s="2"/>
      <c r="AD484" s="2"/>
      <c r="AE484" s="2"/>
      <c r="AF484" s="2"/>
      <c r="AG484" s="2"/>
      <c r="AH484" s="6">
        <f t="shared" si="8"/>
        <v>18</v>
      </c>
    </row>
    <row r="485" spans="1:34" ht="12.75">
      <c r="A485" s="26" t="s">
        <v>211</v>
      </c>
      <c r="B485" s="2"/>
      <c r="C485" s="2"/>
      <c r="D485" s="2"/>
      <c r="E485" s="3">
        <v>9</v>
      </c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6">
        <f t="shared" si="8"/>
        <v>9</v>
      </c>
    </row>
    <row r="486" spans="1:34" ht="12.75">
      <c r="A486" s="26" t="s">
        <v>212</v>
      </c>
      <c r="B486" s="2"/>
      <c r="C486" s="2"/>
      <c r="D486" s="2"/>
      <c r="E486" s="2">
        <v>1</v>
      </c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6">
        <f t="shared" si="8"/>
        <v>1</v>
      </c>
    </row>
    <row r="487" spans="1:34" ht="12.75">
      <c r="A487" s="21" t="s">
        <v>213</v>
      </c>
      <c r="B487" s="2"/>
      <c r="C487" s="2">
        <v>1</v>
      </c>
      <c r="D487" s="2">
        <v>7</v>
      </c>
      <c r="E487" s="2">
        <v>11</v>
      </c>
      <c r="F487" s="2"/>
      <c r="G487" s="2">
        <v>2</v>
      </c>
      <c r="H487" s="2">
        <v>5</v>
      </c>
      <c r="I487" s="2"/>
      <c r="J487" s="2"/>
      <c r="K487" s="2"/>
      <c r="L487" s="2">
        <v>1</v>
      </c>
      <c r="M487" s="2"/>
      <c r="N487" s="2"/>
      <c r="O487" s="2">
        <v>1</v>
      </c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>
        <v>2</v>
      </c>
      <c r="AB487" s="2"/>
      <c r="AC487" s="2"/>
      <c r="AD487" s="2"/>
      <c r="AE487" s="2"/>
      <c r="AF487" s="2"/>
      <c r="AG487" s="2"/>
      <c r="AH487" s="6">
        <f t="shared" si="8"/>
        <v>30</v>
      </c>
    </row>
    <row r="488" spans="1:34" ht="12.75">
      <c r="A488" s="21" t="s">
        <v>214</v>
      </c>
      <c r="B488" s="2"/>
      <c r="C488" s="2"/>
      <c r="D488" s="2"/>
      <c r="E488" s="3">
        <v>2</v>
      </c>
      <c r="F488" s="2"/>
      <c r="G488" s="3">
        <v>2</v>
      </c>
      <c r="H488" s="2"/>
      <c r="I488" s="2"/>
      <c r="J488" s="2"/>
      <c r="K488" s="2"/>
      <c r="L488" s="2"/>
      <c r="M488" s="2"/>
      <c r="N488" s="3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6">
        <f t="shared" si="8"/>
        <v>4</v>
      </c>
    </row>
    <row r="489" spans="1:34" ht="12.75">
      <c r="A489" s="21" t="s">
        <v>215</v>
      </c>
      <c r="B489" s="2"/>
      <c r="C489" s="2"/>
      <c r="D489" s="2">
        <v>9</v>
      </c>
      <c r="E489" s="2">
        <v>24</v>
      </c>
      <c r="F489" s="2"/>
      <c r="G489" s="2">
        <v>2</v>
      </c>
      <c r="H489" s="2">
        <v>1</v>
      </c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6">
        <f t="shared" si="8"/>
        <v>36</v>
      </c>
    </row>
    <row r="490" spans="1:34" ht="12.75">
      <c r="A490" s="21" t="s">
        <v>216</v>
      </c>
      <c r="B490" s="2"/>
      <c r="C490" s="2"/>
      <c r="D490" s="2">
        <v>2</v>
      </c>
      <c r="E490" s="2">
        <v>7</v>
      </c>
      <c r="F490" s="2">
        <v>2</v>
      </c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6">
        <f t="shared" si="8"/>
        <v>11</v>
      </c>
    </row>
    <row r="491" spans="1:34" ht="12.75">
      <c r="A491" s="21" t="s">
        <v>217</v>
      </c>
      <c r="B491" s="2"/>
      <c r="C491" s="2"/>
      <c r="D491" s="2">
        <v>4</v>
      </c>
      <c r="E491" s="2">
        <v>62</v>
      </c>
      <c r="F491" s="2">
        <v>10</v>
      </c>
      <c r="G491" s="2">
        <v>3</v>
      </c>
      <c r="H491" s="2">
        <v>9</v>
      </c>
      <c r="I491" s="2"/>
      <c r="J491" s="2"/>
      <c r="K491" s="2"/>
      <c r="L491" s="2">
        <v>1</v>
      </c>
      <c r="M491" s="2"/>
      <c r="N491" s="2"/>
      <c r="O491" s="2">
        <v>1</v>
      </c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6">
        <f t="shared" si="8"/>
        <v>90</v>
      </c>
    </row>
    <row r="492" spans="1:34" ht="12.75">
      <c r="A492" s="21" t="s">
        <v>218</v>
      </c>
      <c r="B492" s="2">
        <v>1</v>
      </c>
      <c r="C492" s="2"/>
      <c r="D492" s="3">
        <v>6</v>
      </c>
      <c r="E492" s="3">
        <v>70</v>
      </c>
      <c r="F492" s="3">
        <v>2</v>
      </c>
      <c r="G492" s="3">
        <v>1</v>
      </c>
      <c r="H492" s="2"/>
      <c r="I492" s="2"/>
      <c r="J492" s="2"/>
      <c r="K492" s="2"/>
      <c r="L492" s="2"/>
      <c r="M492" s="2"/>
      <c r="N492" s="3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6">
        <f t="shared" si="8"/>
        <v>80</v>
      </c>
    </row>
    <row r="493" spans="1:34" ht="12.75">
      <c r="A493" s="21" t="s">
        <v>219</v>
      </c>
      <c r="B493" s="2"/>
      <c r="C493" s="2"/>
      <c r="D493" s="2">
        <v>3</v>
      </c>
      <c r="E493" s="2">
        <v>17</v>
      </c>
      <c r="F493" s="2">
        <v>1</v>
      </c>
      <c r="G493" s="2">
        <v>1</v>
      </c>
      <c r="H493" s="2"/>
      <c r="I493" s="2"/>
      <c r="J493" s="2"/>
      <c r="K493" s="2"/>
      <c r="L493" s="2"/>
      <c r="M493" s="2"/>
      <c r="N493" s="2"/>
      <c r="O493" s="2"/>
      <c r="P493" s="2">
        <v>1</v>
      </c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6">
        <f t="shared" si="8"/>
        <v>23</v>
      </c>
    </row>
    <row r="494" spans="1:34" ht="12.75">
      <c r="A494" s="21" t="s">
        <v>220</v>
      </c>
      <c r="B494" s="2">
        <v>1</v>
      </c>
      <c r="C494" s="2"/>
      <c r="D494" s="2">
        <v>1</v>
      </c>
      <c r="E494" s="2">
        <v>7</v>
      </c>
      <c r="F494" s="2"/>
      <c r="G494" s="2">
        <v>2</v>
      </c>
      <c r="H494" s="2"/>
      <c r="I494" s="2"/>
      <c r="J494" s="2"/>
      <c r="K494" s="2"/>
      <c r="L494" s="2"/>
      <c r="M494" s="2"/>
      <c r="N494" s="2"/>
      <c r="O494" s="2">
        <v>1</v>
      </c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6">
        <f t="shared" si="8"/>
        <v>12</v>
      </c>
    </row>
    <row r="495" spans="1:34" ht="12.75">
      <c r="A495" s="21" t="s">
        <v>221</v>
      </c>
      <c r="B495" s="2"/>
      <c r="C495" s="2"/>
      <c r="D495" s="2">
        <v>1</v>
      </c>
      <c r="E495" s="2">
        <v>7</v>
      </c>
      <c r="F495" s="2"/>
      <c r="G495" s="2">
        <v>4</v>
      </c>
      <c r="H495" s="2"/>
      <c r="I495" s="2"/>
      <c r="J495" s="2">
        <v>1</v>
      </c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6">
        <f t="shared" si="8"/>
        <v>13</v>
      </c>
    </row>
    <row r="496" spans="1:34" ht="12.75">
      <c r="A496" s="21" t="s">
        <v>222</v>
      </c>
      <c r="B496" s="2"/>
      <c r="C496" s="2"/>
      <c r="D496" s="2"/>
      <c r="E496" s="2">
        <v>1</v>
      </c>
      <c r="F496" s="2"/>
      <c r="G496" s="2">
        <v>1</v>
      </c>
      <c r="H496" s="2">
        <v>1</v>
      </c>
      <c r="I496" s="2"/>
      <c r="J496" s="2"/>
      <c r="K496" s="2"/>
      <c r="L496" s="2"/>
      <c r="M496" s="2"/>
      <c r="N496" s="2"/>
      <c r="O496" s="2"/>
      <c r="P496" s="2">
        <v>1</v>
      </c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6">
        <f t="shared" si="8"/>
        <v>4</v>
      </c>
    </row>
    <row r="497" spans="1:34" ht="12.75">
      <c r="A497" s="21" t="s">
        <v>223</v>
      </c>
      <c r="B497" s="2"/>
      <c r="C497" s="2"/>
      <c r="D497" s="2"/>
      <c r="E497" s="2">
        <v>8</v>
      </c>
      <c r="F497" s="2"/>
      <c r="G497" s="2"/>
      <c r="H497" s="2"/>
      <c r="I497" s="2"/>
      <c r="J497" s="2"/>
      <c r="K497" s="2"/>
      <c r="L497" s="2"/>
      <c r="M497" s="2"/>
      <c r="N497" s="2"/>
      <c r="O497" s="2">
        <v>2</v>
      </c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6">
        <f t="shared" si="8"/>
        <v>10</v>
      </c>
    </row>
    <row r="498" spans="1:34" ht="12.75">
      <c r="A498" s="21" t="s">
        <v>224</v>
      </c>
      <c r="B498" s="2"/>
      <c r="C498" s="2"/>
      <c r="D498" s="2">
        <v>1</v>
      </c>
      <c r="E498" s="2">
        <v>12</v>
      </c>
      <c r="F498" s="2"/>
      <c r="G498" s="2">
        <v>1</v>
      </c>
      <c r="H498" s="2">
        <v>5</v>
      </c>
      <c r="I498" s="2"/>
      <c r="J498" s="2"/>
      <c r="K498" s="2"/>
      <c r="L498" s="2"/>
      <c r="M498" s="2">
        <v>1</v>
      </c>
      <c r="N498" s="2"/>
      <c r="O498" s="2">
        <v>3</v>
      </c>
      <c r="P498" s="2">
        <v>1</v>
      </c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6">
        <f t="shared" si="8"/>
        <v>24</v>
      </c>
    </row>
    <row r="499" spans="1:34" ht="12.75">
      <c r="A499" s="21" t="s">
        <v>225</v>
      </c>
      <c r="B499" s="2"/>
      <c r="C499" s="2"/>
      <c r="D499" s="2"/>
      <c r="E499" s="2">
        <v>5</v>
      </c>
      <c r="F499" s="2"/>
      <c r="G499" s="2">
        <v>3</v>
      </c>
      <c r="H499" s="2"/>
      <c r="I499" s="2"/>
      <c r="J499" s="2"/>
      <c r="K499" s="2"/>
      <c r="L499" s="2"/>
      <c r="M499" s="2"/>
      <c r="N499" s="2"/>
      <c r="O499" s="2">
        <v>1</v>
      </c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6">
        <f t="shared" si="8"/>
        <v>9</v>
      </c>
    </row>
    <row r="500" spans="1:34" ht="12.75">
      <c r="A500" s="21" t="s">
        <v>226</v>
      </c>
      <c r="B500" s="2"/>
      <c r="C500" s="2"/>
      <c r="D500" s="2">
        <v>2</v>
      </c>
      <c r="E500" s="2">
        <v>8</v>
      </c>
      <c r="F500" s="2">
        <v>1</v>
      </c>
      <c r="G500" s="2">
        <v>3</v>
      </c>
      <c r="H500" s="2">
        <v>1</v>
      </c>
      <c r="I500" s="2"/>
      <c r="J500" s="2">
        <v>1</v>
      </c>
      <c r="K500" s="2"/>
      <c r="L500" s="2"/>
      <c r="M500" s="2"/>
      <c r="N500" s="2"/>
      <c r="O500" s="2">
        <v>1</v>
      </c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>
        <v>2</v>
      </c>
      <c r="AB500" s="2"/>
      <c r="AC500" s="2"/>
      <c r="AD500" s="2"/>
      <c r="AE500" s="2"/>
      <c r="AF500" s="2"/>
      <c r="AG500" s="2"/>
      <c r="AH500" s="6">
        <f t="shared" si="8"/>
        <v>19</v>
      </c>
    </row>
    <row r="501" spans="1:34" ht="12.75">
      <c r="A501" s="21" t="s">
        <v>227</v>
      </c>
      <c r="B501" s="2"/>
      <c r="C501" s="2"/>
      <c r="D501" s="2">
        <v>3</v>
      </c>
      <c r="E501" s="2">
        <v>9</v>
      </c>
      <c r="F501" s="2"/>
      <c r="G501" s="2">
        <v>1</v>
      </c>
      <c r="H501" s="2"/>
      <c r="I501" s="2"/>
      <c r="J501" s="2"/>
      <c r="K501" s="2"/>
      <c r="L501" s="2"/>
      <c r="M501" s="2"/>
      <c r="N501" s="2"/>
      <c r="O501" s="2">
        <v>1</v>
      </c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6">
        <f t="shared" si="8"/>
        <v>14</v>
      </c>
    </row>
    <row r="502" spans="1:34" ht="12.75">
      <c r="A502" s="21" t="s">
        <v>228</v>
      </c>
      <c r="B502" s="2"/>
      <c r="C502" s="2">
        <v>1</v>
      </c>
      <c r="D502" s="2">
        <v>8</v>
      </c>
      <c r="E502" s="2">
        <v>6</v>
      </c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>
        <v>1</v>
      </c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>
        <v>1</v>
      </c>
      <c r="AB502" s="2"/>
      <c r="AC502" s="2"/>
      <c r="AD502" s="2"/>
      <c r="AE502" s="2"/>
      <c r="AF502" s="2"/>
      <c r="AG502" s="2"/>
      <c r="AH502" s="6">
        <f t="shared" si="8"/>
        <v>17</v>
      </c>
    </row>
    <row r="503" spans="1:34" ht="12.75">
      <c r="A503" s="21" t="s">
        <v>229</v>
      </c>
      <c r="B503" s="2"/>
      <c r="C503" s="2"/>
      <c r="D503" s="3">
        <v>4</v>
      </c>
      <c r="E503" s="3">
        <v>23</v>
      </c>
      <c r="F503" s="2"/>
      <c r="G503" s="3">
        <v>2</v>
      </c>
      <c r="H503" s="3">
        <v>4</v>
      </c>
      <c r="I503" s="3"/>
      <c r="J503" s="2"/>
      <c r="K503" s="2"/>
      <c r="L503" s="2"/>
      <c r="M503" s="2">
        <v>1</v>
      </c>
      <c r="N503" s="3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>
        <v>2</v>
      </c>
      <c r="AB503" s="2"/>
      <c r="AC503" s="2"/>
      <c r="AD503" s="2"/>
      <c r="AE503" s="2"/>
      <c r="AF503" s="2"/>
      <c r="AG503" s="2"/>
      <c r="AH503" s="6">
        <f t="shared" si="8"/>
        <v>36</v>
      </c>
    </row>
    <row r="504" spans="1:34" ht="12.75">
      <c r="A504" s="21" t="s">
        <v>230</v>
      </c>
      <c r="B504" s="2"/>
      <c r="C504" s="2"/>
      <c r="D504" s="2"/>
      <c r="E504" s="2">
        <v>4</v>
      </c>
      <c r="F504" s="2"/>
      <c r="G504" s="2">
        <v>1</v>
      </c>
      <c r="H504" s="2">
        <v>1</v>
      </c>
      <c r="I504" s="2"/>
      <c r="J504" s="2"/>
      <c r="K504" s="2"/>
      <c r="L504" s="2"/>
      <c r="M504" s="2"/>
      <c r="N504" s="2"/>
      <c r="O504" s="2">
        <v>2</v>
      </c>
      <c r="P504" s="2">
        <v>1</v>
      </c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6">
        <f t="shared" si="8"/>
        <v>9</v>
      </c>
    </row>
    <row r="505" spans="1:34" ht="12.75">
      <c r="A505" s="21" t="s">
        <v>231</v>
      </c>
      <c r="B505" s="2"/>
      <c r="C505" s="2"/>
      <c r="D505" s="2">
        <v>2</v>
      </c>
      <c r="E505" s="2">
        <v>2</v>
      </c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6">
        <f t="shared" si="8"/>
        <v>4</v>
      </c>
    </row>
    <row r="506" spans="1:34" ht="12.75">
      <c r="A506" s="21" t="s">
        <v>232</v>
      </c>
      <c r="B506" s="2"/>
      <c r="C506" s="2"/>
      <c r="D506" s="2"/>
      <c r="E506" s="2">
        <v>3</v>
      </c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6">
        <f t="shared" si="8"/>
        <v>3</v>
      </c>
    </row>
    <row r="507" spans="1:34" ht="12.75">
      <c r="A507" s="21" t="s">
        <v>233</v>
      </c>
      <c r="B507" s="2"/>
      <c r="C507" s="2"/>
      <c r="D507" s="2"/>
      <c r="E507" s="3">
        <v>9</v>
      </c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6">
        <f t="shared" si="8"/>
        <v>9</v>
      </c>
    </row>
    <row r="508" spans="1:34" ht="12.75">
      <c r="A508" s="21" t="s">
        <v>234</v>
      </c>
      <c r="B508" s="2"/>
      <c r="C508" s="2"/>
      <c r="D508" s="2"/>
      <c r="E508" s="3">
        <v>7</v>
      </c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6">
        <f t="shared" si="8"/>
        <v>7</v>
      </c>
    </row>
    <row r="509" spans="1:34" ht="12.75">
      <c r="A509" s="21" t="s">
        <v>235</v>
      </c>
      <c r="B509" s="2"/>
      <c r="C509" s="2"/>
      <c r="D509" s="2">
        <v>1</v>
      </c>
      <c r="E509" s="3">
        <v>6</v>
      </c>
      <c r="F509" s="2"/>
      <c r="G509" s="2">
        <v>4</v>
      </c>
      <c r="H509" s="2">
        <v>1</v>
      </c>
      <c r="I509" s="2"/>
      <c r="J509" s="2"/>
      <c r="K509" s="2"/>
      <c r="L509" s="2"/>
      <c r="M509" s="2"/>
      <c r="N509" s="2"/>
      <c r="O509" s="2"/>
      <c r="P509" s="2"/>
      <c r="Q509" s="2">
        <v>1</v>
      </c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6">
        <f t="shared" si="8"/>
        <v>13</v>
      </c>
    </row>
    <row r="510" spans="1:34" ht="12.75">
      <c r="A510" s="21" t="s">
        <v>236</v>
      </c>
      <c r="B510" s="2"/>
      <c r="C510" s="2"/>
      <c r="D510" s="2">
        <v>7</v>
      </c>
      <c r="E510" s="3">
        <v>9</v>
      </c>
      <c r="F510" s="2"/>
      <c r="G510" s="2">
        <v>1</v>
      </c>
      <c r="H510" s="2"/>
      <c r="I510" s="2"/>
      <c r="J510" s="2"/>
      <c r="K510" s="2"/>
      <c r="L510" s="2"/>
      <c r="M510" s="2"/>
      <c r="N510" s="2"/>
      <c r="O510" s="2"/>
      <c r="P510" s="2">
        <v>1</v>
      </c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6">
        <f t="shared" si="8"/>
        <v>18</v>
      </c>
    </row>
    <row r="511" spans="1:34" ht="12.75">
      <c r="A511" s="21" t="s">
        <v>237</v>
      </c>
      <c r="B511" s="2"/>
      <c r="C511" s="2"/>
      <c r="D511" s="2"/>
      <c r="E511" s="3">
        <v>93</v>
      </c>
      <c r="F511" s="2"/>
      <c r="G511" s="3">
        <v>5</v>
      </c>
      <c r="H511" s="2"/>
      <c r="I511" s="2"/>
      <c r="J511" s="2"/>
      <c r="K511" s="2"/>
      <c r="L511" s="2"/>
      <c r="M511" s="2"/>
      <c r="N511" s="2"/>
      <c r="O511" s="2"/>
      <c r="P511" s="2">
        <v>1</v>
      </c>
      <c r="Q511" s="2">
        <v>3</v>
      </c>
      <c r="R511" s="2"/>
      <c r="S511" s="2"/>
      <c r="T511" s="2"/>
      <c r="U511" s="2"/>
      <c r="V511" s="2"/>
      <c r="W511" s="2"/>
      <c r="X511" s="2"/>
      <c r="Y511" s="2"/>
      <c r="Z511" s="2"/>
      <c r="AA511" s="2">
        <v>3</v>
      </c>
      <c r="AB511" s="2"/>
      <c r="AC511" s="2"/>
      <c r="AD511" s="2"/>
      <c r="AE511" s="2"/>
      <c r="AF511" s="2"/>
      <c r="AG511" s="2"/>
      <c r="AH511" s="6">
        <f t="shared" si="8"/>
        <v>105</v>
      </c>
    </row>
    <row r="512" spans="1:34" ht="12.75">
      <c r="A512" s="21" t="s">
        <v>238</v>
      </c>
      <c r="B512" s="2"/>
      <c r="C512" s="2">
        <v>2</v>
      </c>
      <c r="D512" s="3">
        <v>4</v>
      </c>
      <c r="E512" s="3">
        <v>20</v>
      </c>
      <c r="F512" s="2"/>
      <c r="G512" s="3">
        <v>10</v>
      </c>
      <c r="H512" s="2">
        <v>2</v>
      </c>
      <c r="I512" s="2"/>
      <c r="J512" s="2"/>
      <c r="K512" s="2"/>
      <c r="L512" s="2"/>
      <c r="M512" s="2"/>
      <c r="N512" s="2"/>
      <c r="O512" s="2"/>
      <c r="P512" s="3">
        <v>1</v>
      </c>
      <c r="Q512" s="2"/>
      <c r="R512" s="2">
        <v>1</v>
      </c>
      <c r="S512" s="2"/>
      <c r="T512" s="2"/>
      <c r="U512" s="2"/>
      <c r="V512" s="2"/>
      <c r="W512" s="2"/>
      <c r="X512" s="2"/>
      <c r="Y512" s="2">
        <v>1</v>
      </c>
      <c r="Z512" s="2"/>
      <c r="AA512" s="2">
        <v>1</v>
      </c>
      <c r="AB512" s="2"/>
      <c r="AC512" s="2"/>
      <c r="AD512" s="2"/>
      <c r="AE512" s="2"/>
      <c r="AF512" s="2"/>
      <c r="AG512" s="2"/>
      <c r="AH512" s="6">
        <f t="shared" si="8"/>
        <v>42</v>
      </c>
    </row>
    <row r="513" spans="1:34" ht="12.75">
      <c r="A513" s="21" t="s">
        <v>239</v>
      </c>
      <c r="B513" s="2"/>
      <c r="C513" s="2"/>
      <c r="D513" s="3">
        <v>2</v>
      </c>
      <c r="E513" s="3">
        <v>4</v>
      </c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6">
        <f t="shared" si="8"/>
        <v>6</v>
      </c>
    </row>
    <row r="514" spans="1:34" ht="12.75">
      <c r="A514" s="21" t="s">
        <v>240</v>
      </c>
      <c r="B514" s="2"/>
      <c r="C514" s="2"/>
      <c r="D514" s="2"/>
      <c r="E514" s="3">
        <v>27</v>
      </c>
      <c r="F514" s="2"/>
      <c r="G514" s="3">
        <v>3</v>
      </c>
      <c r="H514" s="2">
        <v>1</v>
      </c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6">
        <f aca="true" t="shared" si="9" ref="AH514:AH526">SUM(B514:AG514)</f>
        <v>31</v>
      </c>
    </row>
    <row r="515" spans="1:34" ht="12.75">
      <c r="A515" s="21" t="s">
        <v>241</v>
      </c>
      <c r="B515" s="2">
        <v>2</v>
      </c>
      <c r="C515" s="2"/>
      <c r="D515" s="3">
        <v>4</v>
      </c>
      <c r="E515" s="3">
        <v>27</v>
      </c>
      <c r="F515" s="2">
        <v>1</v>
      </c>
      <c r="G515" s="3">
        <v>4</v>
      </c>
      <c r="H515" s="2"/>
      <c r="I515" s="2"/>
      <c r="J515" s="2"/>
      <c r="K515" s="2"/>
      <c r="L515" s="2"/>
      <c r="M515" s="2"/>
      <c r="N515" s="2"/>
      <c r="O515" s="2">
        <v>2</v>
      </c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>
        <v>1</v>
      </c>
      <c r="AB515" s="2"/>
      <c r="AC515" s="2"/>
      <c r="AD515" s="2"/>
      <c r="AE515" s="2"/>
      <c r="AF515" s="2"/>
      <c r="AG515" s="2"/>
      <c r="AH515" s="6">
        <f t="shared" si="9"/>
        <v>41</v>
      </c>
    </row>
    <row r="516" spans="1:34" ht="12.75">
      <c r="A516" s="21" t="s">
        <v>242</v>
      </c>
      <c r="B516" s="2"/>
      <c r="C516" s="2">
        <v>1</v>
      </c>
      <c r="D516" s="2"/>
      <c r="E516" s="3">
        <v>394</v>
      </c>
      <c r="F516" s="2">
        <v>2</v>
      </c>
      <c r="G516" s="3">
        <v>88</v>
      </c>
      <c r="H516" s="2"/>
      <c r="I516" s="2"/>
      <c r="J516" s="2"/>
      <c r="K516" s="2"/>
      <c r="L516" s="2"/>
      <c r="M516" s="2">
        <v>1</v>
      </c>
      <c r="N516" s="2"/>
      <c r="O516" s="2">
        <v>1</v>
      </c>
      <c r="P516" s="2">
        <v>2</v>
      </c>
      <c r="Q516" s="2"/>
      <c r="R516" s="2">
        <v>1</v>
      </c>
      <c r="S516" s="2"/>
      <c r="T516" s="2"/>
      <c r="U516" s="2"/>
      <c r="V516" s="2"/>
      <c r="W516" s="2"/>
      <c r="X516" s="2"/>
      <c r="Y516" s="2"/>
      <c r="Z516" s="2"/>
      <c r="AA516" s="2">
        <v>4</v>
      </c>
      <c r="AB516" s="2"/>
      <c r="AC516" s="2"/>
      <c r="AD516" s="2"/>
      <c r="AE516" s="2"/>
      <c r="AF516" s="2"/>
      <c r="AG516" s="2"/>
      <c r="AH516" s="6">
        <f t="shared" si="9"/>
        <v>494</v>
      </c>
    </row>
    <row r="517" spans="1:34" ht="12.75">
      <c r="A517" s="21" t="s">
        <v>243</v>
      </c>
      <c r="B517" s="2"/>
      <c r="C517" s="2">
        <v>1</v>
      </c>
      <c r="D517" s="2">
        <v>1</v>
      </c>
      <c r="E517" s="3">
        <v>77</v>
      </c>
      <c r="F517" s="2"/>
      <c r="G517" s="3">
        <v>1</v>
      </c>
      <c r="H517" s="2"/>
      <c r="I517" s="2"/>
      <c r="J517" s="2"/>
      <c r="K517" s="2"/>
      <c r="L517" s="2"/>
      <c r="M517" s="2"/>
      <c r="N517" s="2"/>
      <c r="O517" s="3">
        <v>1</v>
      </c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6">
        <f t="shared" si="9"/>
        <v>81</v>
      </c>
    </row>
    <row r="518" spans="1:34" ht="12.75">
      <c r="A518" s="21" t="s">
        <v>244</v>
      </c>
      <c r="B518" s="2">
        <v>1</v>
      </c>
      <c r="C518" s="2"/>
      <c r="D518" s="3">
        <v>3</v>
      </c>
      <c r="E518" s="3">
        <v>242</v>
      </c>
      <c r="F518" s="3">
        <v>5</v>
      </c>
      <c r="G518" s="3">
        <v>8</v>
      </c>
      <c r="H518" s="3">
        <v>12</v>
      </c>
      <c r="I518" s="3"/>
      <c r="J518" s="2"/>
      <c r="K518" s="2"/>
      <c r="L518" s="2">
        <v>1</v>
      </c>
      <c r="M518" s="2"/>
      <c r="N518" s="2">
        <v>3</v>
      </c>
      <c r="O518" s="3">
        <v>124</v>
      </c>
      <c r="P518" s="2">
        <v>28</v>
      </c>
      <c r="Q518" s="2">
        <v>4</v>
      </c>
      <c r="R518" s="2"/>
      <c r="S518" s="2">
        <v>1</v>
      </c>
      <c r="T518" s="2"/>
      <c r="U518" s="2"/>
      <c r="V518" s="2"/>
      <c r="W518" s="2"/>
      <c r="X518" s="2"/>
      <c r="Y518" s="2"/>
      <c r="Z518" s="2"/>
      <c r="AA518" s="2">
        <v>4</v>
      </c>
      <c r="AB518" s="2"/>
      <c r="AC518" s="2"/>
      <c r="AD518" s="2"/>
      <c r="AE518" s="2"/>
      <c r="AF518" s="2"/>
      <c r="AG518" s="2"/>
      <c r="AH518" s="6">
        <f t="shared" si="9"/>
        <v>436</v>
      </c>
    </row>
    <row r="519" spans="1:34" ht="12.75">
      <c r="A519" s="21" t="s">
        <v>245</v>
      </c>
      <c r="B519" s="2"/>
      <c r="C519" s="2"/>
      <c r="D519" s="3">
        <v>2</v>
      </c>
      <c r="E519" s="3">
        <v>81</v>
      </c>
      <c r="F519" s="3">
        <v>1</v>
      </c>
      <c r="G519" s="3">
        <v>4</v>
      </c>
      <c r="H519" s="2"/>
      <c r="I519" s="2"/>
      <c r="J519" s="2"/>
      <c r="K519" s="2"/>
      <c r="L519" s="2"/>
      <c r="M519" s="2"/>
      <c r="N519" s="2"/>
      <c r="O519" s="3">
        <v>4</v>
      </c>
      <c r="P519" s="3">
        <v>2</v>
      </c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>
        <v>1</v>
      </c>
      <c r="AC519" s="2"/>
      <c r="AD519" s="2"/>
      <c r="AE519" s="2"/>
      <c r="AF519" s="2"/>
      <c r="AG519" s="2"/>
      <c r="AH519" s="6">
        <f t="shared" si="9"/>
        <v>95</v>
      </c>
    </row>
    <row r="520" spans="1:34" ht="12.75">
      <c r="A520" s="21" t="s">
        <v>246</v>
      </c>
      <c r="B520" s="2"/>
      <c r="C520" s="2"/>
      <c r="D520" s="3">
        <v>3</v>
      </c>
      <c r="E520" s="3">
        <v>131</v>
      </c>
      <c r="F520" s="2"/>
      <c r="G520" s="3">
        <v>15</v>
      </c>
      <c r="H520" s="2"/>
      <c r="I520" s="2"/>
      <c r="J520" s="2"/>
      <c r="K520" s="2"/>
      <c r="L520" s="2"/>
      <c r="M520" s="2"/>
      <c r="N520" s="2">
        <v>1</v>
      </c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>
        <v>2</v>
      </c>
      <c r="AB520" s="2"/>
      <c r="AC520" s="2"/>
      <c r="AD520" s="2"/>
      <c r="AE520" s="2"/>
      <c r="AF520" s="2"/>
      <c r="AG520" s="2"/>
      <c r="AH520" s="6">
        <f t="shared" si="9"/>
        <v>152</v>
      </c>
    </row>
    <row r="521" spans="1:34" ht="12.75">
      <c r="A521" s="21" t="s">
        <v>247</v>
      </c>
      <c r="B521" s="2"/>
      <c r="C521" s="2"/>
      <c r="D521" s="2"/>
      <c r="E521" s="3">
        <v>23</v>
      </c>
      <c r="F521" s="2"/>
      <c r="G521" s="3">
        <v>1</v>
      </c>
      <c r="H521" s="2"/>
      <c r="I521" s="2"/>
      <c r="J521" s="2"/>
      <c r="K521" s="2"/>
      <c r="L521" s="2"/>
      <c r="M521" s="2"/>
      <c r="N521" s="2"/>
      <c r="O521" s="3">
        <v>3</v>
      </c>
      <c r="P521" s="3">
        <v>1</v>
      </c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>
        <v>1</v>
      </c>
      <c r="AB521" s="2"/>
      <c r="AC521" s="2"/>
      <c r="AD521" s="2"/>
      <c r="AE521" s="2"/>
      <c r="AF521" s="2"/>
      <c r="AG521" s="2"/>
      <c r="AH521" s="6">
        <f t="shared" si="9"/>
        <v>29</v>
      </c>
    </row>
    <row r="522" spans="1:34" ht="12.75">
      <c r="A522" s="21" t="s">
        <v>248</v>
      </c>
      <c r="B522" s="2"/>
      <c r="C522" s="2"/>
      <c r="D522" s="2"/>
      <c r="E522" s="3">
        <v>20</v>
      </c>
      <c r="F522" s="2"/>
      <c r="G522" s="3">
        <v>1</v>
      </c>
      <c r="H522" s="2"/>
      <c r="I522" s="2"/>
      <c r="J522" s="2"/>
      <c r="K522" s="2"/>
      <c r="L522" s="2"/>
      <c r="M522" s="2"/>
      <c r="N522" s="2"/>
      <c r="O522" s="3">
        <v>1</v>
      </c>
      <c r="P522" s="3">
        <v>1</v>
      </c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>
        <v>2</v>
      </c>
      <c r="AB522" s="2"/>
      <c r="AC522" s="2"/>
      <c r="AD522" s="2"/>
      <c r="AE522" s="2"/>
      <c r="AF522" s="2"/>
      <c r="AG522" s="2"/>
      <c r="AH522" s="6">
        <f t="shared" si="9"/>
        <v>25</v>
      </c>
    </row>
    <row r="523" spans="1:34" ht="12.75">
      <c r="A523" s="21" t="s">
        <v>249</v>
      </c>
      <c r="B523" s="2">
        <v>1</v>
      </c>
      <c r="C523" s="2"/>
      <c r="D523" s="2">
        <v>2</v>
      </c>
      <c r="E523" s="3">
        <v>8</v>
      </c>
      <c r="F523" s="2"/>
      <c r="G523" s="3">
        <v>2</v>
      </c>
      <c r="H523" s="3">
        <v>2</v>
      </c>
      <c r="I523" s="3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6">
        <f t="shared" si="9"/>
        <v>15</v>
      </c>
    </row>
    <row r="524" spans="1:34" ht="12.75">
      <c r="A524" s="21" t="s">
        <v>250</v>
      </c>
      <c r="B524" s="2"/>
      <c r="C524" s="2"/>
      <c r="D524" s="2"/>
      <c r="E524" s="3">
        <v>36</v>
      </c>
      <c r="F524" s="2"/>
      <c r="G524" s="3">
        <v>3</v>
      </c>
      <c r="H524" s="2"/>
      <c r="I524" s="2"/>
      <c r="J524" s="2"/>
      <c r="K524" s="2"/>
      <c r="L524" s="2"/>
      <c r="M524" s="2"/>
      <c r="N524" s="2"/>
      <c r="O524" s="2"/>
      <c r="P524" s="3">
        <v>1</v>
      </c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6">
        <f t="shared" si="9"/>
        <v>40</v>
      </c>
    </row>
    <row r="525" spans="1:34" ht="12.75">
      <c r="A525" s="21" t="s">
        <v>251</v>
      </c>
      <c r="B525" s="2">
        <v>1</v>
      </c>
      <c r="C525" s="2"/>
      <c r="D525" s="2">
        <v>10</v>
      </c>
      <c r="E525" s="3">
        <v>77</v>
      </c>
      <c r="F525" s="2"/>
      <c r="G525" s="3">
        <v>5</v>
      </c>
      <c r="H525" s="3">
        <v>6</v>
      </c>
      <c r="I525" s="3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>
        <v>2</v>
      </c>
      <c r="AB525" s="2"/>
      <c r="AC525" s="2"/>
      <c r="AD525" s="2"/>
      <c r="AE525" s="2"/>
      <c r="AF525" s="2"/>
      <c r="AG525" s="2"/>
      <c r="AH525" s="6">
        <f t="shared" si="9"/>
        <v>101</v>
      </c>
    </row>
    <row r="526" spans="1:34" ht="13.5" thickBot="1">
      <c r="A526" s="21" t="s">
        <v>252</v>
      </c>
      <c r="B526" s="2"/>
      <c r="C526" s="2">
        <v>1</v>
      </c>
      <c r="D526" s="3">
        <v>7</v>
      </c>
      <c r="E526" s="3">
        <v>27</v>
      </c>
      <c r="F526" s="2"/>
      <c r="G526" s="3">
        <v>4</v>
      </c>
      <c r="H526" s="3">
        <v>7</v>
      </c>
      <c r="I526" s="3"/>
      <c r="J526" s="2"/>
      <c r="K526" s="2"/>
      <c r="L526" s="2"/>
      <c r="M526" s="2"/>
      <c r="N526" s="2"/>
      <c r="O526" s="2"/>
      <c r="P526" s="2">
        <v>2</v>
      </c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>
        <v>1</v>
      </c>
      <c r="AB526" s="2"/>
      <c r="AC526" s="2"/>
      <c r="AD526" s="2"/>
      <c r="AE526" s="2"/>
      <c r="AF526" s="2"/>
      <c r="AG526" s="2"/>
      <c r="AH526" s="6">
        <f t="shared" si="9"/>
        <v>49</v>
      </c>
    </row>
    <row r="527" spans="1:34" ht="12.75">
      <c r="A527" s="21" t="s">
        <v>263</v>
      </c>
      <c r="B527" s="5"/>
      <c r="C527" s="5"/>
      <c r="D527" s="5">
        <v>148</v>
      </c>
      <c r="E527" s="5">
        <v>6641</v>
      </c>
      <c r="F527" s="5"/>
      <c r="G527" s="5">
        <v>2</v>
      </c>
      <c r="H527" s="5">
        <v>10</v>
      </c>
      <c r="I527" s="5"/>
      <c r="J527" s="5"/>
      <c r="K527" s="5"/>
      <c r="L527" s="5"/>
      <c r="M527" s="5">
        <v>8</v>
      </c>
      <c r="N527" s="5"/>
      <c r="O527" s="5"/>
      <c r="P527" s="5">
        <v>8</v>
      </c>
      <c r="Q527" s="5"/>
      <c r="R527" s="5">
        <v>2</v>
      </c>
      <c r="S527" s="5"/>
      <c r="T527" s="5"/>
      <c r="U527" s="5"/>
      <c r="V527" s="5"/>
      <c r="W527" s="5"/>
      <c r="X527" s="5"/>
      <c r="Y527" s="5"/>
      <c r="Z527" s="5">
        <v>1</v>
      </c>
      <c r="AA527" s="5"/>
      <c r="AB527" s="5"/>
      <c r="AC527" s="5"/>
      <c r="AD527" s="5"/>
      <c r="AE527" s="5"/>
      <c r="AF527" s="5"/>
      <c r="AG527" s="5"/>
      <c r="AH527" s="6">
        <f aca="true" t="shared" si="10" ref="AH527:AH557">SUM(B527:AG527)</f>
        <v>6820</v>
      </c>
    </row>
    <row r="528" spans="1:34" ht="12.75">
      <c r="A528" s="21" t="s">
        <v>264</v>
      </c>
      <c r="B528" s="2"/>
      <c r="C528" s="2"/>
      <c r="D528" s="2">
        <v>14</v>
      </c>
      <c r="E528" s="3">
        <v>211</v>
      </c>
      <c r="F528" s="2"/>
      <c r="G528" s="2"/>
      <c r="H528" s="2"/>
      <c r="I528" s="2"/>
      <c r="J528" s="2"/>
      <c r="K528" s="2"/>
      <c r="L528" s="2"/>
      <c r="M528" s="3"/>
      <c r="N528" s="2"/>
      <c r="O528" s="3"/>
      <c r="P528" s="3"/>
      <c r="Q528" s="2"/>
      <c r="R528" s="2"/>
      <c r="S528" s="3"/>
      <c r="T528" s="3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6">
        <f t="shared" si="10"/>
        <v>225</v>
      </c>
    </row>
    <row r="529" spans="1:34" ht="12.75">
      <c r="A529" s="21" t="s">
        <v>265</v>
      </c>
      <c r="B529" s="2">
        <v>1</v>
      </c>
      <c r="C529" s="2"/>
      <c r="D529" s="2">
        <v>30</v>
      </c>
      <c r="E529" s="3">
        <v>609</v>
      </c>
      <c r="F529" s="3"/>
      <c r="G529" s="2">
        <v>3</v>
      </c>
      <c r="H529" s="2"/>
      <c r="I529" s="2"/>
      <c r="J529" s="2"/>
      <c r="K529" s="2"/>
      <c r="L529" s="2"/>
      <c r="M529" s="2">
        <v>2</v>
      </c>
      <c r="N529" s="2">
        <v>1</v>
      </c>
      <c r="O529" s="3"/>
      <c r="P529" s="3">
        <v>4</v>
      </c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>
        <v>3</v>
      </c>
      <c r="AB529" s="2"/>
      <c r="AC529" s="2"/>
      <c r="AD529" s="2"/>
      <c r="AE529" s="2">
        <v>1</v>
      </c>
      <c r="AF529" s="2">
        <v>1</v>
      </c>
      <c r="AG529" s="2"/>
      <c r="AH529" s="6">
        <f t="shared" si="10"/>
        <v>655</v>
      </c>
    </row>
    <row r="530" spans="1:34" ht="12.75">
      <c r="A530" s="21" t="s">
        <v>266</v>
      </c>
      <c r="B530" s="2"/>
      <c r="C530" s="2"/>
      <c r="D530" s="3">
        <v>41</v>
      </c>
      <c r="E530" s="3">
        <v>409</v>
      </c>
      <c r="F530" s="2">
        <v>4</v>
      </c>
      <c r="G530" s="2">
        <v>1</v>
      </c>
      <c r="H530" s="2"/>
      <c r="I530" s="2"/>
      <c r="J530" s="2"/>
      <c r="K530" s="2"/>
      <c r="L530" s="2"/>
      <c r="M530" s="2">
        <v>1</v>
      </c>
      <c r="N530" s="2">
        <v>1</v>
      </c>
      <c r="O530" s="2"/>
      <c r="P530" s="2"/>
      <c r="Q530" s="2">
        <v>4</v>
      </c>
      <c r="R530" s="2"/>
      <c r="S530" s="2">
        <v>2</v>
      </c>
      <c r="T530" s="2"/>
      <c r="U530" s="2"/>
      <c r="V530" s="2"/>
      <c r="W530" s="2"/>
      <c r="X530" s="2"/>
      <c r="Y530" s="2"/>
      <c r="Z530" s="2"/>
      <c r="AA530" s="2">
        <v>1</v>
      </c>
      <c r="AB530" s="2"/>
      <c r="AC530" s="2"/>
      <c r="AD530" s="2"/>
      <c r="AE530" s="2">
        <v>4</v>
      </c>
      <c r="AF530" s="2"/>
      <c r="AG530" s="2"/>
      <c r="AH530" s="6">
        <f t="shared" si="10"/>
        <v>468</v>
      </c>
    </row>
    <row r="531" spans="1:34" ht="12.75">
      <c r="A531" s="21" t="s">
        <v>267</v>
      </c>
      <c r="B531" s="2">
        <v>2</v>
      </c>
      <c r="C531" s="2">
        <v>1</v>
      </c>
      <c r="D531" s="3">
        <v>175</v>
      </c>
      <c r="E531" s="3">
        <v>420</v>
      </c>
      <c r="F531" s="2"/>
      <c r="G531" s="3">
        <v>9</v>
      </c>
      <c r="H531" s="3">
        <v>2</v>
      </c>
      <c r="I531" s="2"/>
      <c r="J531" s="2"/>
      <c r="K531" s="2"/>
      <c r="L531" s="2">
        <v>2</v>
      </c>
      <c r="M531" s="3">
        <v>9</v>
      </c>
      <c r="N531" s="2"/>
      <c r="O531" s="2">
        <v>1</v>
      </c>
      <c r="P531" s="2">
        <v>11</v>
      </c>
      <c r="Q531" s="2"/>
      <c r="R531" s="2">
        <v>2</v>
      </c>
      <c r="S531" s="2"/>
      <c r="T531" s="2"/>
      <c r="U531" s="2"/>
      <c r="V531" s="2">
        <v>1</v>
      </c>
      <c r="W531" s="2"/>
      <c r="X531" s="2"/>
      <c r="Y531" s="2"/>
      <c r="Z531" s="2"/>
      <c r="AA531" s="2"/>
      <c r="AB531" s="2"/>
      <c r="AC531" s="2">
        <v>3</v>
      </c>
      <c r="AD531" s="2">
        <v>4</v>
      </c>
      <c r="AE531" s="2"/>
      <c r="AF531" s="2"/>
      <c r="AG531" s="2"/>
      <c r="AH531" s="6">
        <f t="shared" si="10"/>
        <v>642</v>
      </c>
    </row>
    <row r="532" spans="1:34" ht="12.75">
      <c r="A532" s="21" t="s">
        <v>268</v>
      </c>
      <c r="B532" s="2"/>
      <c r="C532" s="2"/>
      <c r="D532" s="3">
        <v>13</v>
      </c>
      <c r="E532" s="3">
        <v>541</v>
      </c>
      <c r="F532" s="2">
        <v>1</v>
      </c>
      <c r="G532" s="3">
        <v>6</v>
      </c>
      <c r="H532" s="2"/>
      <c r="I532" s="2"/>
      <c r="J532" s="2"/>
      <c r="K532" s="2"/>
      <c r="L532" s="2"/>
      <c r="M532" s="3">
        <v>3</v>
      </c>
      <c r="N532" s="2"/>
      <c r="O532" s="2"/>
      <c r="P532" s="2"/>
      <c r="Q532" s="2">
        <v>1</v>
      </c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>
        <v>1</v>
      </c>
      <c r="AG532" s="2"/>
      <c r="AH532" s="6">
        <f t="shared" si="10"/>
        <v>566</v>
      </c>
    </row>
    <row r="533" spans="1:34" ht="12.75">
      <c r="A533" s="21" t="s">
        <v>269</v>
      </c>
      <c r="B533" s="2"/>
      <c r="C533" s="2"/>
      <c r="D533" s="3">
        <v>58</v>
      </c>
      <c r="E533" s="3">
        <v>1403</v>
      </c>
      <c r="F533" s="2">
        <v>6</v>
      </c>
      <c r="G533" s="2"/>
      <c r="H533" s="2">
        <v>4</v>
      </c>
      <c r="I533" s="2"/>
      <c r="J533" s="2"/>
      <c r="K533" s="2"/>
      <c r="L533" s="2">
        <v>1</v>
      </c>
      <c r="M533" s="3">
        <v>8</v>
      </c>
      <c r="N533" s="2"/>
      <c r="O533" s="2">
        <v>3</v>
      </c>
      <c r="P533" s="2">
        <v>7</v>
      </c>
      <c r="Q533" s="2">
        <v>1</v>
      </c>
      <c r="R533" s="2"/>
      <c r="S533" s="2"/>
      <c r="T533" s="2">
        <v>1</v>
      </c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6">
        <f t="shared" si="10"/>
        <v>1492</v>
      </c>
    </row>
    <row r="534" spans="1:34" ht="12.75">
      <c r="A534" s="21" t="s">
        <v>270</v>
      </c>
      <c r="B534" s="2"/>
      <c r="C534" s="2"/>
      <c r="D534" s="3">
        <v>39</v>
      </c>
      <c r="E534" s="3">
        <v>1500</v>
      </c>
      <c r="F534" s="3">
        <v>1</v>
      </c>
      <c r="G534" s="3">
        <v>3</v>
      </c>
      <c r="H534" s="3">
        <v>2</v>
      </c>
      <c r="I534" s="2"/>
      <c r="J534" s="2"/>
      <c r="K534" s="2"/>
      <c r="L534" s="3">
        <v>2</v>
      </c>
      <c r="M534" s="3">
        <v>5</v>
      </c>
      <c r="N534" s="2"/>
      <c r="O534" s="3">
        <v>1</v>
      </c>
      <c r="P534" s="3">
        <v>8</v>
      </c>
      <c r="Q534" s="2"/>
      <c r="R534" s="2"/>
      <c r="S534" s="2"/>
      <c r="T534" s="2"/>
      <c r="U534" s="2"/>
      <c r="V534" s="2"/>
      <c r="W534" s="2"/>
      <c r="X534" s="2"/>
      <c r="Y534" s="2"/>
      <c r="Z534" s="2">
        <v>1</v>
      </c>
      <c r="AA534" s="2"/>
      <c r="AB534" s="2"/>
      <c r="AC534" s="2"/>
      <c r="AD534" s="2"/>
      <c r="AE534" s="2"/>
      <c r="AF534" s="2"/>
      <c r="AG534" s="2"/>
      <c r="AH534" s="6">
        <f t="shared" si="10"/>
        <v>1562</v>
      </c>
    </row>
    <row r="535" spans="1:34" ht="12.75">
      <c r="A535" s="21" t="s">
        <v>271</v>
      </c>
      <c r="B535" s="2">
        <v>2</v>
      </c>
      <c r="C535" s="2">
        <v>3</v>
      </c>
      <c r="D535" s="3">
        <v>75</v>
      </c>
      <c r="E535" s="3">
        <v>1168</v>
      </c>
      <c r="F535" s="3">
        <v>26</v>
      </c>
      <c r="G535" s="3">
        <v>11</v>
      </c>
      <c r="H535" s="2"/>
      <c r="I535" s="2"/>
      <c r="J535" s="2"/>
      <c r="K535" s="2"/>
      <c r="L535" s="3">
        <v>3</v>
      </c>
      <c r="M535" s="3">
        <v>10</v>
      </c>
      <c r="N535" s="2"/>
      <c r="O535" s="3">
        <v>3</v>
      </c>
      <c r="P535" s="3">
        <v>7</v>
      </c>
      <c r="Q535" s="2"/>
      <c r="R535" s="2">
        <v>4</v>
      </c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>
        <v>1</v>
      </c>
      <c r="AG535" s="2"/>
      <c r="AH535" s="6">
        <f t="shared" si="10"/>
        <v>1313</v>
      </c>
    </row>
    <row r="536" spans="1:34" ht="12.75">
      <c r="A536" s="21" t="s">
        <v>272</v>
      </c>
      <c r="B536" s="2"/>
      <c r="C536" s="2">
        <v>1</v>
      </c>
      <c r="D536" s="3">
        <v>73</v>
      </c>
      <c r="E536" s="3">
        <v>2483</v>
      </c>
      <c r="F536" s="2"/>
      <c r="G536" s="3">
        <v>10</v>
      </c>
      <c r="H536" s="3">
        <v>1</v>
      </c>
      <c r="I536" s="2"/>
      <c r="J536" s="2"/>
      <c r="K536" s="2"/>
      <c r="L536" s="2"/>
      <c r="M536" s="3">
        <v>6</v>
      </c>
      <c r="N536" s="2">
        <v>1</v>
      </c>
      <c r="O536" s="2"/>
      <c r="P536" s="3">
        <v>1</v>
      </c>
      <c r="Q536" s="2"/>
      <c r="R536" s="2"/>
      <c r="S536" s="2">
        <v>1</v>
      </c>
      <c r="T536" s="2"/>
      <c r="U536" s="2"/>
      <c r="V536" s="2"/>
      <c r="W536" s="2"/>
      <c r="X536" s="2"/>
      <c r="Y536" s="2"/>
      <c r="Z536" s="2"/>
      <c r="AA536" s="2">
        <v>1</v>
      </c>
      <c r="AB536" s="2"/>
      <c r="AC536" s="2"/>
      <c r="AD536" s="2"/>
      <c r="AE536" s="2"/>
      <c r="AF536" s="2">
        <v>1</v>
      </c>
      <c r="AG536" s="2"/>
      <c r="AH536" s="6">
        <f t="shared" si="10"/>
        <v>2579</v>
      </c>
    </row>
    <row r="537" spans="1:34" ht="12.75">
      <c r="A537" s="21" t="s">
        <v>273</v>
      </c>
      <c r="B537" s="2"/>
      <c r="C537" s="2"/>
      <c r="D537" s="3">
        <v>108</v>
      </c>
      <c r="E537" s="3">
        <v>1366</v>
      </c>
      <c r="F537" s="3">
        <v>36</v>
      </c>
      <c r="G537" s="3">
        <v>16</v>
      </c>
      <c r="H537" s="2"/>
      <c r="I537" s="2"/>
      <c r="J537" s="2"/>
      <c r="K537" s="2"/>
      <c r="L537" s="3">
        <v>1</v>
      </c>
      <c r="M537" s="3">
        <v>9</v>
      </c>
      <c r="N537" s="2"/>
      <c r="O537" s="3">
        <v>3</v>
      </c>
      <c r="P537" s="3">
        <v>5</v>
      </c>
      <c r="Q537" s="2"/>
      <c r="R537" s="2">
        <v>1</v>
      </c>
      <c r="S537" s="2">
        <v>1</v>
      </c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>
        <v>1</v>
      </c>
      <c r="AE537" s="2"/>
      <c r="AF537" s="2"/>
      <c r="AG537" s="2"/>
      <c r="AH537" s="6">
        <f t="shared" si="10"/>
        <v>1547</v>
      </c>
    </row>
    <row r="538" spans="1:34" ht="12.75">
      <c r="A538" s="21" t="s">
        <v>274</v>
      </c>
      <c r="B538" s="2">
        <v>1</v>
      </c>
      <c r="C538" s="2"/>
      <c r="D538" s="3">
        <v>91</v>
      </c>
      <c r="E538" s="3">
        <v>1287</v>
      </c>
      <c r="F538" s="2"/>
      <c r="G538" s="3">
        <v>1</v>
      </c>
      <c r="H538" s="2"/>
      <c r="I538" s="2"/>
      <c r="J538" s="2"/>
      <c r="K538" s="2"/>
      <c r="L538" s="2"/>
      <c r="M538" s="3">
        <v>3</v>
      </c>
      <c r="N538" s="2"/>
      <c r="O538" s="3">
        <v>2</v>
      </c>
      <c r="P538" s="3">
        <v>5</v>
      </c>
      <c r="Q538" s="2"/>
      <c r="R538" s="3">
        <v>3</v>
      </c>
      <c r="S538" s="2"/>
      <c r="T538" s="2"/>
      <c r="U538" s="2"/>
      <c r="V538" s="2"/>
      <c r="W538" s="2"/>
      <c r="X538" s="2"/>
      <c r="Y538" s="2"/>
      <c r="Z538" s="2"/>
      <c r="AA538" s="2"/>
      <c r="AB538" s="2">
        <v>1</v>
      </c>
      <c r="AC538" s="2"/>
      <c r="AD538" s="2">
        <v>1</v>
      </c>
      <c r="AE538" s="2"/>
      <c r="AF538" s="2"/>
      <c r="AG538" s="2"/>
      <c r="AH538" s="6">
        <f t="shared" si="10"/>
        <v>1395</v>
      </c>
    </row>
    <row r="539" spans="1:34" ht="12.75">
      <c r="A539" s="21" t="s">
        <v>275</v>
      </c>
      <c r="B539" s="2">
        <v>3</v>
      </c>
      <c r="C539" s="2"/>
      <c r="D539" s="3">
        <v>51</v>
      </c>
      <c r="E539" s="3">
        <v>89</v>
      </c>
      <c r="F539" s="3">
        <v>8</v>
      </c>
      <c r="G539" s="3">
        <v>8</v>
      </c>
      <c r="H539" s="2"/>
      <c r="I539" s="2"/>
      <c r="J539" s="2"/>
      <c r="K539" s="2">
        <v>1</v>
      </c>
      <c r="L539" s="2"/>
      <c r="M539" s="3">
        <v>3</v>
      </c>
      <c r="N539" s="2">
        <v>1</v>
      </c>
      <c r="O539" s="3">
        <v>6</v>
      </c>
      <c r="P539" s="3">
        <v>12</v>
      </c>
      <c r="Q539" s="2"/>
      <c r="R539" s="2"/>
      <c r="S539" s="3">
        <v>1</v>
      </c>
      <c r="T539" s="2"/>
      <c r="U539" s="2"/>
      <c r="V539" s="2">
        <v>2</v>
      </c>
      <c r="W539" s="2"/>
      <c r="X539" s="2"/>
      <c r="Y539" s="2"/>
      <c r="Z539" s="2"/>
      <c r="AA539" s="2">
        <v>4</v>
      </c>
      <c r="AB539" s="2"/>
      <c r="AC539" s="2"/>
      <c r="AD539" s="2"/>
      <c r="AE539" s="2"/>
      <c r="AF539" s="2">
        <v>2</v>
      </c>
      <c r="AG539" s="2"/>
      <c r="AH539" s="6">
        <f t="shared" si="10"/>
        <v>191</v>
      </c>
    </row>
    <row r="540" spans="1:34" ht="12.75">
      <c r="A540" s="21" t="s">
        <v>276</v>
      </c>
      <c r="B540" s="3">
        <v>1</v>
      </c>
      <c r="C540" s="2"/>
      <c r="D540" s="3">
        <v>20</v>
      </c>
      <c r="E540" s="3">
        <v>302</v>
      </c>
      <c r="F540" s="3">
        <v>3</v>
      </c>
      <c r="G540" s="3">
        <v>5</v>
      </c>
      <c r="H540" s="2"/>
      <c r="I540" s="2"/>
      <c r="J540" s="2"/>
      <c r="K540" s="2"/>
      <c r="L540" s="2"/>
      <c r="M540" s="2"/>
      <c r="N540" s="2"/>
      <c r="O540" s="2"/>
      <c r="P540" s="3">
        <v>4</v>
      </c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6">
        <f t="shared" si="10"/>
        <v>335</v>
      </c>
    </row>
    <row r="541" spans="1:34" ht="12.75">
      <c r="A541" s="21" t="s">
        <v>277</v>
      </c>
      <c r="B541" s="2"/>
      <c r="C541" s="2">
        <v>6</v>
      </c>
      <c r="D541" s="3">
        <v>39</v>
      </c>
      <c r="E541" s="3">
        <v>831</v>
      </c>
      <c r="F541" s="3">
        <v>1</v>
      </c>
      <c r="G541" s="2"/>
      <c r="H541" s="2">
        <v>1</v>
      </c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>
        <v>1</v>
      </c>
      <c r="V541" s="2"/>
      <c r="W541" s="2"/>
      <c r="X541" s="2"/>
      <c r="Y541" s="2"/>
      <c r="Z541" s="2"/>
      <c r="AA541" s="2"/>
      <c r="AB541" s="2"/>
      <c r="AC541" s="2"/>
      <c r="AD541" s="2">
        <v>1</v>
      </c>
      <c r="AE541" s="2"/>
      <c r="AF541" s="2"/>
      <c r="AG541" s="2"/>
      <c r="AH541" s="6">
        <f t="shared" si="10"/>
        <v>880</v>
      </c>
    </row>
    <row r="542" spans="1:34" ht="12.75">
      <c r="A542" s="21" t="s">
        <v>278</v>
      </c>
      <c r="B542" s="2">
        <v>2</v>
      </c>
      <c r="C542" s="2"/>
      <c r="D542" s="3">
        <v>8</v>
      </c>
      <c r="E542" s="3">
        <v>316</v>
      </c>
      <c r="F542" s="3">
        <v>7</v>
      </c>
      <c r="G542" s="2">
        <v>2</v>
      </c>
      <c r="H542" s="2"/>
      <c r="I542" s="2"/>
      <c r="J542" s="2"/>
      <c r="K542" s="2"/>
      <c r="L542" s="2"/>
      <c r="M542" s="2"/>
      <c r="N542" s="2"/>
      <c r="O542" s="2">
        <v>1</v>
      </c>
      <c r="P542" s="2">
        <v>4</v>
      </c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>
        <v>1</v>
      </c>
      <c r="AB542" s="2"/>
      <c r="AC542" s="2"/>
      <c r="AD542" s="2"/>
      <c r="AE542" s="2"/>
      <c r="AF542" s="2"/>
      <c r="AG542" s="2"/>
      <c r="AH542" s="6">
        <f t="shared" si="10"/>
        <v>341</v>
      </c>
    </row>
    <row r="543" spans="1:34" ht="12.75">
      <c r="A543" s="21" t="s">
        <v>279</v>
      </c>
      <c r="B543" s="2"/>
      <c r="C543" s="2"/>
      <c r="D543" s="3">
        <v>8</v>
      </c>
      <c r="E543" s="3">
        <v>241</v>
      </c>
      <c r="F543" s="3">
        <v>32</v>
      </c>
      <c r="G543" s="2"/>
      <c r="H543" s="2">
        <v>2</v>
      </c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>
        <v>1</v>
      </c>
      <c r="AB543" s="2"/>
      <c r="AC543" s="2"/>
      <c r="AD543" s="2"/>
      <c r="AE543" s="2"/>
      <c r="AF543" s="2"/>
      <c r="AG543" s="2"/>
      <c r="AH543" s="6">
        <f t="shared" si="10"/>
        <v>284</v>
      </c>
    </row>
    <row r="544" spans="1:34" ht="12.75">
      <c r="A544" s="21" t="s">
        <v>280</v>
      </c>
      <c r="B544" s="2"/>
      <c r="C544" s="2"/>
      <c r="D544" s="3">
        <v>17</v>
      </c>
      <c r="E544" s="3">
        <v>364</v>
      </c>
      <c r="F544" s="3">
        <v>17</v>
      </c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6">
        <f t="shared" si="10"/>
        <v>398</v>
      </c>
    </row>
    <row r="545" spans="1:34" ht="12.75">
      <c r="A545" s="21" t="s">
        <v>281</v>
      </c>
      <c r="B545" s="2">
        <v>13</v>
      </c>
      <c r="C545" s="2"/>
      <c r="D545" s="2"/>
      <c r="E545" s="3">
        <v>283</v>
      </c>
      <c r="F545" s="3">
        <v>4</v>
      </c>
      <c r="G545" s="2">
        <v>3</v>
      </c>
      <c r="H545" s="2"/>
      <c r="I545" s="2"/>
      <c r="J545" s="2"/>
      <c r="K545" s="2"/>
      <c r="L545" s="2"/>
      <c r="M545" s="2"/>
      <c r="N545" s="2"/>
      <c r="O545" s="2"/>
      <c r="P545" s="2">
        <v>4</v>
      </c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6">
        <f t="shared" si="10"/>
        <v>307</v>
      </c>
    </row>
    <row r="546" spans="1:34" ht="12.75">
      <c r="A546" s="21" t="s">
        <v>282</v>
      </c>
      <c r="B546" s="2"/>
      <c r="C546" s="2"/>
      <c r="D546" s="3">
        <v>21</v>
      </c>
      <c r="E546" s="3">
        <v>341</v>
      </c>
      <c r="F546" s="3">
        <v>26</v>
      </c>
      <c r="G546" s="2">
        <v>7</v>
      </c>
      <c r="H546" s="2"/>
      <c r="I546" s="2"/>
      <c r="J546" s="2"/>
      <c r="K546" s="2"/>
      <c r="L546" s="2"/>
      <c r="M546" s="2">
        <v>1</v>
      </c>
      <c r="N546" s="2">
        <v>1</v>
      </c>
      <c r="O546" s="2">
        <v>2</v>
      </c>
      <c r="P546" s="2">
        <v>2</v>
      </c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6">
        <f t="shared" si="10"/>
        <v>401</v>
      </c>
    </row>
    <row r="547" spans="1:34" ht="12.75">
      <c r="A547" s="21" t="s">
        <v>283</v>
      </c>
      <c r="B547" s="2">
        <v>1</v>
      </c>
      <c r="C547" s="2"/>
      <c r="D547" s="2">
        <v>117</v>
      </c>
      <c r="E547" s="3">
        <v>230</v>
      </c>
      <c r="F547" s="3">
        <v>941</v>
      </c>
      <c r="G547" s="3">
        <v>36</v>
      </c>
      <c r="H547" s="3">
        <v>13</v>
      </c>
      <c r="I547" s="2"/>
      <c r="J547" s="2"/>
      <c r="K547" s="2"/>
      <c r="L547" s="2"/>
      <c r="M547" s="2">
        <v>11</v>
      </c>
      <c r="N547" s="2"/>
      <c r="O547" s="2">
        <v>23</v>
      </c>
      <c r="P547" s="3">
        <v>107</v>
      </c>
      <c r="Q547" s="2">
        <v>1</v>
      </c>
      <c r="R547" s="2"/>
      <c r="S547" s="2">
        <v>1</v>
      </c>
      <c r="T547" s="2"/>
      <c r="U547" s="2"/>
      <c r="V547" s="2"/>
      <c r="W547" s="2"/>
      <c r="X547" s="2"/>
      <c r="Y547" s="2"/>
      <c r="Z547" s="2"/>
      <c r="AA547" s="2">
        <v>2</v>
      </c>
      <c r="AB547" s="2">
        <v>1</v>
      </c>
      <c r="AC547" s="2"/>
      <c r="AD547" s="2">
        <v>1</v>
      </c>
      <c r="AE547" s="2"/>
      <c r="AF547" s="2">
        <v>2</v>
      </c>
      <c r="AG547" s="2"/>
      <c r="AH547" s="6">
        <f t="shared" si="10"/>
        <v>1487</v>
      </c>
    </row>
    <row r="548" spans="1:34" ht="12.75">
      <c r="A548" s="21" t="s">
        <v>284</v>
      </c>
      <c r="B548" s="2"/>
      <c r="C548" s="2"/>
      <c r="D548" s="3">
        <v>11</v>
      </c>
      <c r="E548" s="3">
        <v>156</v>
      </c>
      <c r="F548" s="3">
        <v>7</v>
      </c>
      <c r="G548" s="3">
        <v>4</v>
      </c>
      <c r="H548" s="2"/>
      <c r="I548" s="2"/>
      <c r="J548" s="2"/>
      <c r="K548" s="2"/>
      <c r="L548" s="2"/>
      <c r="M548" s="2"/>
      <c r="N548" s="2"/>
      <c r="O548" s="2"/>
      <c r="P548" s="3">
        <v>10</v>
      </c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>
        <v>1</v>
      </c>
      <c r="AB548" s="2"/>
      <c r="AC548" s="2"/>
      <c r="AD548" s="2"/>
      <c r="AE548" s="2"/>
      <c r="AF548" s="2"/>
      <c r="AG548" s="2"/>
      <c r="AH548" s="6">
        <f t="shared" si="10"/>
        <v>189</v>
      </c>
    </row>
    <row r="549" spans="1:34" ht="12.75">
      <c r="A549" s="21" t="s">
        <v>285</v>
      </c>
      <c r="B549" s="2"/>
      <c r="C549" s="2"/>
      <c r="D549" s="3">
        <v>73</v>
      </c>
      <c r="E549" s="3">
        <v>8</v>
      </c>
      <c r="F549" s="3">
        <v>393</v>
      </c>
      <c r="G549" s="2"/>
      <c r="H549" s="2"/>
      <c r="I549" s="2"/>
      <c r="J549" s="2"/>
      <c r="K549" s="2"/>
      <c r="L549" s="2"/>
      <c r="M549" s="2"/>
      <c r="N549" s="2">
        <v>4</v>
      </c>
      <c r="O549" s="2">
        <v>4</v>
      </c>
      <c r="P549" s="3">
        <v>3</v>
      </c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6">
        <f t="shared" si="10"/>
        <v>485</v>
      </c>
    </row>
    <row r="550" spans="1:34" ht="12.75">
      <c r="A550" s="21" t="s">
        <v>286</v>
      </c>
      <c r="B550" s="2"/>
      <c r="C550" s="2">
        <v>1</v>
      </c>
      <c r="D550" s="3">
        <f>29+6</f>
        <v>35</v>
      </c>
      <c r="E550" s="3">
        <f>219+103</f>
        <v>322</v>
      </c>
      <c r="F550" s="3">
        <f>72+16</f>
        <v>88</v>
      </c>
      <c r="G550" s="2">
        <f>7+2</f>
        <v>9</v>
      </c>
      <c r="H550" s="2">
        <v>1</v>
      </c>
      <c r="I550" s="2"/>
      <c r="J550" s="2"/>
      <c r="K550" s="2"/>
      <c r="L550" s="2"/>
      <c r="M550" s="2"/>
      <c r="N550" s="2"/>
      <c r="O550" s="2"/>
      <c r="P550" s="2"/>
      <c r="Q550" s="2">
        <v>1</v>
      </c>
      <c r="R550" s="2"/>
      <c r="S550" s="2"/>
      <c r="T550" s="2"/>
      <c r="U550" s="2"/>
      <c r="V550" s="2"/>
      <c r="W550" s="2"/>
      <c r="X550" s="2"/>
      <c r="Y550" s="2"/>
      <c r="Z550" s="2"/>
      <c r="AA550" s="2">
        <v>6</v>
      </c>
      <c r="AB550" s="2"/>
      <c r="AC550" s="2"/>
      <c r="AD550" s="2"/>
      <c r="AE550" s="2"/>
      <c r="AF550" s="2"/>
      <c r="AG550" s="2">
        <v>1</v>
      </c>
      <c r="AH550" s="6">
        <f t="shared" si="10"/>
        <v>464</v>
      </c>
    </row>
    <row r="551" spans="1:34" ht="12.75">
      <c r="A551" s="21" t="s">
        <v>287</v>
      </c>
      <c r="B551" s="2"/>
      <c r="C551" s="2"/>
      <c r="D551" s="2">
        <v>27</v>
      </c>
      <c r="E551" s="2">
        <v>37</v>
      </c>
      <c r="F551" s="2">
        <v>7</v>
      </c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6">
        <f t="shared" si="10"/>
        <v>71</v>
      </c>
    </row>
    <row r="552" spans="1:34" ht="12.75">
      <c r="A552" s="21" t="s">
        <v>288</v>
      </c>
      <c r="B552" s="2"/>
      <c r="C552" s="2"/>
      <c r="D552" s="2">
        <v>6</v>
      </c>
      <c r="E552" s="2">
        <f>2+8</f>
        <v>10</v>
      </c>
      <c r="F552" s="2">
        <v>4</v>
      </c>
      <c r="G552" s="2">
        <v>1</v>
      </c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>
        <v>1</v>
      </c>
      <c r="AB552" s="2"/>
      <c r="AC552" s="2"/>
      <c r="AD552" s="2"/>
      <c r="AE552" s="2"/>
      <c r="AF552" s="2"/>
      <c r="AG552" s="2"/>
      <c r="AH552" s="6">
        <f t="shared" si="10"/>
        <v>22</v>
      </c>
    </row>
    <row r="553" spans="1:34" ht="12.75">
      <c r="A553" s="21" t="s">
        <v>289</v>
      </c>
      <c r="B553" s="2"/>
      <c r="C553" s="2"/>
      <c r="D553" s="2"/>
      <c r="E553" s="2">
        <v>1</v>
      </c>
      <c r="F553" s="2">
        <v>3</v>
      </c>
      <c r="G553" s="2">
        <v>2</v>
      </c>
      <c r="H553" s="2"/>
      <c r="I553" s="2">
        <v>1</v>
      </c>
      <c r="J553" s="2"/>
      <c r="K553" s="2"/>
      <c r="L553" s="2"/>
      <c r="M553" s="2"/>
      <c r="N553" s="2">
        <v>1</v>
      </c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>
        <v>1</v>
      </c>
      <c r="AB553" s="2"/>
      <c r="AC553" s="2"/>
      <c r="AD553" s="2"/>
      <c r="AE553" s="2">
        <v>1</v>
      </c>
      <c r="AF553" s="2"/>
      <c r="AG553" s="2"/>
      <c r="AH553" s="6">
        <f t="shared" si="10"/>
        <v>10</v>
      </c>
    </row>
    <row r="554" spans="1:34" ht="12.75">
      <c r="A554" s="21" t="s">
        <v>290</v>
      </c>
      <c r="B554" s="2"/>
      <c r="C554" s="2"/>
      <c r="D554" s="3">
        <v>7</v>
      </c>
      <c r="E554" s="3">
        <v>9</v>
      </c>
      <c r="F554" s="3">
        <v>5</v>
      </c>
      <c r="G554" s="3">
        <v>4</v>
      </c>
      <c r="H554" s="3">
        <v>1</v>
      </c>
      <c r="I554" s="2"/>
      <c r="J554" s="2"/>
      <c r="K554" s="2"/>
      <c r="L554" s="2"/>
      <c r="M554" s="2"/>
      <c r="N554" s="2"/>
      <c r="O554" s="2">
        <v>2</v>
      </c>
      <c r="P554" s="2">
        <v>3</v>
      </c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>
        <v>2</v>
      </c>
      <c r="AB554" s="2"/>
      <c r="AC554" s="2"/>
      <c r="AD554" s="2"/>
      <c r="AE554" s="2"/>
      <c r="AF554" s="2"/>
      <c r="AG554" s="2"/>
      <c r="AH554" s="6">
        <f t="shared" si="10"/>
        <v>33</v>
      </c>
    </row>
    <row r="555" spans="1:34" ht="12.75">
      <c r="A555" s="21" t="s">
        <v>291</v>
      </c>
      <c r="B555" s="2"/>
      <c r="C555" s="2"/>
      <c r="D555" s="2">
        <v>14</v>
      </c>
      <c r="E555" s="2">
        <v>3</v>
      </c>
      <c r="F555" s="2"/>
      <c r="G555" s="2">
        <v>3</v>
      </c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6">
        <f t="shared" si="10"/>
        <v>20</v>
      </c>
    </row>
    <row r="556" spans="1:34" ht="12.75">
      <c r="A556" s="21" t="s">
        <v>292</v>
      </c>
      <c r="B556" s="2"/>
      <c r="C556" s="2"/>
      <c r="D556" s="2">
        <v>27</v>
      </c>
      <c r="E556" s="2">
        <v>6</v>
      </c>
      <c r="F556" s="2">
        <v>1</v>
      </c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6">
        <f t="shared" si="10"/>
        <v>34</v>
      </c>
    </row>
    <row r="557" spans="1:34" ht="13.5" thickBot="1">
      <c r="A557" s="27" t="s">
        <v>293</v>
      </c>
      <c r="B557" s="19"/>
      <c r="C557" s="19"/>
      <c r="D557" s="19"/>
      <c r="E557" s="19">
        <v>14</v>
      </c>
      <c r="F557" s="19">
        <v>2</v>
      </c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>
        <v>1</v>
      </c>
      <c r="AE557" s="19"/>
      <c r="AF557" s="19"/>
      <c r="AG557" s="19"/>
      <c r="AH557" s="20">
        <f t="shared" si="10"/>
        <v>17</v>
      </c>
    </row>
  </sheetData>
  <sheetProtection/>
  <mergeCells count="7">
    <mergeCell ref="A7:A9"/>
    <mergeCell ref="J7:Z7"/>
    <mergeCell ref="AB7:AE7"/>
    <mergeCell ref="AH7:AH9"/>
    <mergeCell ref="AE8:AE9"/>
    <mergeCell ref="AF7:AG7"/>
    <mergeCell ref="B7:I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Proyecto Arqueológico Bandurria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Chu Barrera</dc:creator>
  <cp:keywords/>
  <dc:description/>
  <cp:lastModifiedBy>CCAPUBS</cp:lastModifiedBy>
  <cp:lastPrinted>2011-03-08T14:16:52Z</cp:lastPrinted>
  <dcterms:created xsi:type="dcterms:W3CDTF">2009-02-18T17:31:16Z</dcterms:created>
  <dcterms:modified xsi:type="dcterms:W3CDTF">2015-12-02T15:40:27Z</dcterms:modified>
  <cp:category/>
  <cp:version/>
  <cp:contentType/>
  <cp:contentStatus/>
</cp:coreProperties>
</file>